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600" yWindow="870" windowWidth="19875" windowHeight="10800" tabRatio="750" firstSheet="1" activeTab="8"/>
  </bookViews>
  <sheets>
    <sheet name="PT_ESF_ECSF" sheetId="3" state="hidden" r:id="rId1"/>
    <sheet name="Fromato 1" sheetId="33" r:id="rId2"/>
    <sheet name="Formato 2" sheetId="34" r:id="rId3"/>
    <sheet name="Formato 3" sheetId="35" r:id="rId4"/>
    <sheet name="Formato 4" sheetId="36" r:id="rId5"/>
    <sheet name="Formato 5" sheetId="37" r:id="rId6"/>
    <sheet name="Formato 6a" sheetId="38" r:id="rId7"/>
    <sheet name="Formato b" sheetId="39" r:id="rId8"/>
    <sheet name="Formato c" sheetId="40" r:id="rId9"/>
    <sheet name="Formato 7a" sheetId="28" r:id="rId10"/>
    <sheet name="Formato 7b" sheetId="29" r:id="rId11"/>
    <sheet name="Formato 7c" sheetId="30" r:id="rId12"/>
    <sheet name="Formato 7d" sheetId="31" r:id="rId13"/>
    <sheet name="Formato 8" sheetId="32" r:id="rId14"/>
  </sheets>
  <definedNames>
    <definedName name="_xlnm.Print_Area" localSheetId="2">'Formato 2'!$A$1:$L$83</definedName>
    <definedName name="_xlnm.Print_Area" localSheetId="3">'Formato 3'!$A$1:$O$38</definedName>
    <definedName name="_xlnm.Print_Area" localSheetId="4">'Formato 4'!$A$1:$G$81</definedName>
    <definedName name="_xlnm.Print_Area" localSheetId="5">'Formato 5'!$A$1:$K$78</definedName>
    <definedName name="_xlnm.Print_Area" localSheetId="1">'Fromato 1'!$A$1:$N$116</definedName>
    <definedName name="_xlnm.Print_Titles" localSheetId="2">'Formato 2'!$1:$4</definedName>
    <definedName name="_xlnm.Print_Titles" localSheetId="3">'Formato 3'!$1:$4</definedName>
    <definedName name="_xlnm.Print_Titles" localSheetId="1">'Fromato 1'!$1:$8</definedName>
  </definedNames>
  <calcPr calcId="145621"/>
</workbook>
</file>

<file path=xl/calcChain.xml><?xml version="1.0" encoding="utf-8"?>
<calcChain xmlns="http://schemas.openxmlformats.org/spreadsheetml/2006/main">
  <c r="M36" i="34" l="1"/>
  <c r="M34" i="34"/>
  <c r="G31" i="31" l="1"/>
  <c r="F31" i="31"/>
  <c r="E31" i="31"/>
  <c r="D31" i="31"/>
  <c r="C31" i="31"/>
  <c r="C20" i="31" s="1"/>
  <c r="G29" i="31"/>
  <c r="C29" i="31"/>
  <c r="G27" i="31"/>
  <c r="G23" i="31" s="1"/>
  <c r="G34" i="31" s="1"/>
  <c r="F27" i="31"/>
  <c r="F23" i="31" s="1"/>
  <c r="F34" i="31" s="1"/>
  <c r="E27" i="31"/>
  <c r="D27" i="31"/>
  <c r="C27" i="31"/>
  <c r="C23" i="31" s="1"/>
  <c r="B27" i="31"/>
  <c r="B23" i="31" s="1"/>
  <c r="B34" i="31" s="1"/>
  <c r="E23" i="31"/>
  <c r="E34" i="31" s="1"/>
  <c r="D23" i="31"/>
  <c r="D34" i="31" s="1"/>
  <c r="F21" i="31"/>
  <c r="E21" i="31"/>
  <c r="G20" i="31"/>
  <c r="F20" i="31"/>
  <c r="E20" i="31"/>
  <c r="D20" i="31"/>
  <c r="B20" i="31"/>
  <c r="F18" i="31"/>
  <c r="E18" i="31"/>
  <c r="E12" i="31" s="1"/>
  <c r="D18" i="31"/>
  <c r="C18" i="31"/>
  <c r="B18" i="31"/>
  <c r="F16" i="31"/>
  <c r="F12" i="31" s="1"/>
  <c r="E16" i="31"/>
  <c r="D16" i="31"/>
  <c r="C16" i="31"/>
  <c r="C12" i="31" s="1"/>
  <c r="B16" i="31"/>
  <c r="B12" i="31" s="1"/>
  <c r="G12" i="31"/>
  <c r="D12" i="31"/>
  <c r="G34" i="30"/>
  <c r="F34" i="30"/>
  <c r="E34" i="30"/>
  <c r="D34" i="30"/>
  <c r="C34" i="30"/>
  <c r="B34" i="30"/>
  <c r="G27" i="30"/>
  <c r="F27" i="30"/>
  <c r="E27" i="30"/>
  <c r="D27" i="30"/>
  <c r="C27" i="30"/>
  <c r="B27" i="30"/>
  <c r="G13" i="30"/>
  <c r="G37" i="30" s="1"/>
  <c r="F13" i="30"/>
  <c r="F37" i="30" s="1"/>
  <c r="E13" i="30"/>
  <c r="E37" i="30" s="1"/>
  <c r="D13" i="30"/>
  <c r="D37" i="30" s="1"/>
  <c r="C13" i="30"/>
  <c r="C37" i="30" s="1"/>
  <c r="B13" i="30"/>
  <c r="B37" i="30" s="1"/>
  <c r="G23" i="29"/>
  <c r="G34" i="29" s="1"/>
  <c r="F23" i="29"/>
  <c r="F34" i="29" s="1"/>
  <c r="E23" i="29"/>
  <c r="E34" i="29" s="1"/>
  <c r="D23" i="29"/>
  <c r="D34" i="29" s="1"/>
  <c r="C23" i="29"/>
  <c r="C34" i="29" s="1"/>
  <c r="B23" i="29"/>
  <c r="B34" i="29" s="1"/>
  <c r="G12" i="29"/>
  <c r="F12" i="29"/>
  <c r="E12" i="29"/>
  <c r="D12" i="29"/>
  <c r="C12" i="29"/>
  <c r="B12" i="29"/>
  <c r="C34" i="31" l="1"/>
  <c r="B14" i="28" l="1"/>
  <c r="C14" i="28"/>
  <c r="D14" i="28"/>
  <c r="E14" i="28"/>
  <c r="F14" i="28"/>
  <c r="G14" i="28"/>
  <c r="B28" i="28"/>
  <c r="C28" i="28"/>
  <c r="D28" i="28"/>
  <c r="E28" i="28"/>
  <c r="F28" i="28"/>
  <c r="G28" i="28"/>
  <c r="B35" i="28"/>
  <c r="C35" i="28"/>
  <c r="C38" i="28" s="1"/>
  <c r="D35" i="28"/>
  <c r="E35" i="28"/>
  <c r="E38" i="28" s="1"/>
  <c r="F35" i="28"/>
  <c r="G35" i="28"/>
  <c r="B38" i="28"/>
  <c r="D38" i="28"/>
  <c r="F38" i="28"/>
  <c r="G38" i="28"/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<sst xmlns="http://schemas.openxmlformats.org/spreadsheetml/2006/main" count="2893" uniqueCount="1391">
  <si>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</si>
  <si>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</si>
  <si>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</si>
  <si>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</si>
  <si>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</si>
  <si>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</si>
  <si>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</si>
  <si>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</si>
  <si>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</si>
  <si>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</si>
  <si>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</si>
  <si>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</si>
  <si>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</si>
  <si>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</si>
  <si>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</si>
  <si>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</si>
  <si>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</si>
  <si>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</si>
  <si>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</si>
  <si>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</si>
  <si>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</si>
  <si>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</si>
  <si>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</si>
  <si>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</si>
  <si>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</si>
  <si>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</si>
  <si>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</si>
  <si>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</si>
  <si>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</si>
  <si>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</si>
  <si>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</si>
  <si>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</si>
  <si>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</si>
  <si>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</si>
  <si>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</si>
  <si>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</si>
  <si>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</si>
  <si>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</si>
  <si>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</si>
  <si>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</si>
  <si>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</si>
  <si>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</si>
  <si>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</si>
  <si>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</si>
  <si>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</si>
  <si>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</si>
  <si>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</si>
  <si>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</si>
  <si>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</si>
  <si>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</si>
  <si>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</si>
  <si>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</si>
  <si>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</si>
  <si>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</si>
  <si>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</si>
  <si>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</si>
  <si>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</si>
  <si>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</si>
  <si>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</si>
  <si>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</si>
  <si>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</si>
  <si>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</si>
  <si>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</si>
  <si>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</si>
  <si>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</si>
  <si>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</si>
  <si>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</si>
  <si>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</si>
  <si>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</si>
  <si>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</si>
  <si>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</si>
  <si>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</si>
  <si>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</si>
  <si>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Instituciones de Crédito</t>
  </si>
  <si>
    <t>Títulos y Valores</t>
  </si>
  <si>
    <t>Arrendamientos Financieros</t>
  </si>
  <si>
    <t>Otros Pasivos</t>
  </si>
  <si>
    <t>Deuda Pública</t>
  </si>
  <si>
    <t>Bajo protesta de decir verdad declaramos que los Estados Financieros y sus Notas son razonablemente correctos y responsabilidad del emisor.</t>
  </si>
  <si>
    <t>(PESOS)</t>
  </si>
  <si>
    <t>Largo Plazo</t>
  </si>
  <si>
    <t>Deuda Contingente 1</t>
  </si>
  <si>
    <t>Total de la Deuda Pública y Otros Pasivos</t>
  </si>
  <si>
    <t>Deuda Contingente 2</t>
  </si>
  <si>
    <t>Deuda Contingente xx</t>
  </si>
  <si>
    <t>Se refiere al valor del Bono Cupón Cero que respalda el pago de los créditos asociados al mismo (Activo).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</si>
  <si>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</si>
  <si>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(Informativo)</t>
  </si>
  <si>
    <t>Crédito 1</t>
  </si>
  <si>
    <t>Crédito 2</t>
  </si>
  <si>
    <t xml:space="preserve">Corto Plazo </t>
  </si>
  <si>
    <t>Deuda Contingente¹ (Informativo)</t>
  </si>
  <si>
    <t>Valor de Instrumentos Bono Cupón Cero ²</t>
  </si>
  <si>
    <t>Instrumento Bono Cupón Cero 1</t>
  </si>
  <si>
    <t>Instrumento Bono Cupón Cero 2</t>
  </si>
  <si>
    <t>Instrumento Bono Cupón Cero 3</t>
  </si>
  <si>
    <t>Fecha del Contrato</t>
  </si>
  <si>
    <t>Fecha de vencimiento</t>
  </si>
  <si>
    <t>Plazo pactado</t>
  </si>
  <si>
    <t>Saldo Final del Periodo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</si>
  <si>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</si>
  <si>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</si>
  <si>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</si>
  <si>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</si>
  <si>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</si>
  <si>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</si>
  <si>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</t>
  </si>
  <si>
    <t>Monto Contratado</t>
  </si>
  <si>
    <t>Plazo Pactado</t>
  </si>
  <si>
    <t xml:space="preserve">Tasa de Interés </t>
  </si>
  <si>
    <t>Comisiones y Costos Relacionados</t>
  </si>
  <si>
    <t>Tasa Efectiva</t>
  </si>
  <si>
    <t xml:space="preserve">Denominación de las Obligaciones Diferentes de Financiamiento </t>
  </si>
  <si>
    <t>Fecha de inicio de operación del proyecto</t>
  </si>
  <si>
    <t>Monto de la inversión pactado</t>
  </si>
  <si>
    <t>Monto promedio mensual del pago de la contraprestación</t>
  </si>
  <si>
    <t>Asociaciones Público Privadas</t>
  </si>
  <si>
    <t>APP 1</t>
  </si>
  <si>
    <t>Otros Instrumentos</t>
  </si>
  <si>
    <t>Total de Obligaciones Diferentes de Financiamiento</t>
  </si>
  <si>
    <t>APP 2</t>
  </si>
  <si>
    <t>APP 3</t>
  </si>
  <si>
    <t>APP xx</t>
  </si>
  <si>
    <t>Informe Analítico de Obligaciones Diferentes de Financiamientos - LDF</t>
  </si>
  <si>
    <t>Monto promedio mensual del pago de la contraprestación correspondiente al pago de inversión</t>
  </si>
  <si>
    <t>Otro Instrumentos 1</t>
  </si>
  <si>
    <t>Otro Instrumentos 2</t>
  </si>
  <si>
    <t>Otro Instrumentos 3</t>
  </si>
  <si>
    <t>Otro Instrumentos xx</t>
  </si>
  <si>
    <t>Informe Analítico de la Deuda Pública y Otros Pasivos - LDF</t>
  </si>
  <si>
    <t>Saldo al 31 de Diciembre de 2016</t>
  </si>
  <si>
    <t>Monto pagado de la inversión al 31 de marzo de 2017</t>
  </si>
  <si>
    <t>Monto pagado de la inversión actualizado al 31 de marzo de 2017</t>
  </si>
  <si>
    <t>Saldo pendiente por pagar de la inversión al 31 de marzo de 2017</t>
  </si>
  <si>
    <t>Poder Ejecutivo del Gobierno del Estado de Morelos</t>
  </si>
  <si>
    <t>Del 1 de enero al 31 de marzo de 2017</t>
  </si>
  <si>
    <t>3. Ingresos Derivados de Financiamiento (3 = 1 + 2)</t>
  </si>
  <si>
    <t>2. Ingresos derivados de Financiamientos con Fuente de Pago de Transferencias Federales Etiquetadas</t>
  </si>
  <si>
    <t>1. Ingresos Derivados de Financiamientos con Fuente de Pago de Recursos de Libre Disposición</t>
  </si>
  <si>
    <t>Datos Informativos</t>
  </si>
  <si>
    <t>(de iniciativa de Ley) 2017</t>
  </si>
  <si>
    <t>Año 5                          2022</t>
  </si>
  <si>
    <t>Año 4                           2021</t>
  </si>
  <si>
    <t>Año 3                                   2020</t>
  </si>
  <si>
    <t>Año 2                            2019</t>
  </si>
  <si>
    <t>Año 1                            2018</t>
  </si>
  <si>
    <t xml:space="preserve">Año en Cuestión </t>
  </si>
  <si>
    <t>Concepto (b)</t>
  </si>
  <si>
    <t xml:space="preserve">(CIFRAS NOMINALES) </t>
  </si>
  <si>
    <t>Proyecciones de Ingresos - LDF</t>
  </si>
  <si>
    <t>M O R E L O S 2017</t>
  </si>
  <si>
    <t>Morelos 2017</t>
  </si>
  <si>
    <t>Proyecciones de Egresos - LDF</t>
  </si>
  <si>
    <t>(CIFRAS NOMINALES)</t>
  </si>
  <si>
    <t>Resultados de Ingresos - LDF</t>
  </si>
  <si>
    <t xml:space="preserve">Año    5                        2011                     </t>
  </si>
  <si>
    <t>Año    4                         2012</t>
  </si>
  <si>
    <t>Año   3                      2013</t>
  </si>
  <si>
    <t>Año 2                            2014</t>
  </si>
  <si>
    <t>Año 1                          2015</t>
  </si>
  <si>
    <t>Año del Ejercicio Vigente 2016</t>
  </si>
  <si>
    <t xml:space="preserve">1.  Ingresos de Libre Disposición 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</si>
  <si>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</si>
  <si>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</si>
  <si>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</si>
  <si>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</si>
  <si>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</si>
  <si>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</si>
  <si>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</si>
  <si>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</si>
  <si>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</si>
  <si>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 Transferencias 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</si>
  <si>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</si>
  <si>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</si>
  <si>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</si>
  <si>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</si>
  <si>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</si>
  <si>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</si>
  <si>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</si>
  <si>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 xml:space="preserve">3.  Ingresos Derivados de Financiamientos </t>
  </si>
  <si>
    <t>A. Ingresos Derivados de Financiamientos</t>
  </si>
  <si>
    <t xml:space="preserve">4.  Total de Resultados de Ingresos </t>
  </si>
  <si>
    <t>Resultados de Egresos - LDF</t>
  </si>
  <si>
    <t>Pensiones y jubilaciones</t>
  </si>
  <si>
    <t>Salud</t>
  </si>
  <si>
    <t xml:space="preserve">Riesgos de trabajo </t>
  </si>
  <si>
    <t xml:space="preserve">Invalidez y vida </t>
  </si>
  <si>
    <t>Otras prestaciones sociales</t>
  </si>
  <si>
    <t xml:space="preserve">Tipo de Sistema </t>
  </si>
  <si>
    <t>Prestación laboral o Fondo general para trabajadores del estado o municipio</t>
  </si>
  <si>
    <t>ND</t>
  </si>
  <si>
    <t xml:space="preserve">Beneficio definido, contribución definida o mixto </t>
  </si>
  <si>
    <t xml:space="preserve">Beneficio definido </t>
  </si>
  <si>
    <t xml:space="preserve">Población afiliada </t>
  </si>
  <si>
    <t xml:space="preserve">Activos </t>
  </si>
  <si>
    <t xml:space="preserve">Edad máxima </t>
  </si>
  <si>
    <t xml:space="preserve">Edad mínima </t>
  </si>
  <si>
    <t xml:space="preserve">Edad promedio </t>
  </si>
  <si>
    <t xml:space="preserve">Pensionados y Jubilados </t>
  </si>
  <si>
    <t xml:space="preserve">Beneficiarios </t>
  </si>
  <si>
    <t>Promedio de años de servicio (trabajadores activos)</t>
  </si>
  <si>
    <t xml:space="preserve">Aportación individual al plan de pensión como % del salario </t>
  </si>
  <si>
    <t>NA</t>
  </si>
  <si>
    <t xml:space="preserve">Aportación del ente público al plan de pensión como % del salario </t>
  </si>
  <si>
    <t>Crecimiento esperado de los pensionados y jubilados (como %)</t>
  </si>
  <si>
    <t>Crecimiento esperado de los activos (%)</t>
  </si>
  <si>
    <t xml:space="preserve">Edad de jubilación o pensión </t>
  </si>
  <si>
    <t xml:space="preserve">Esperanza de vida </t>
  </si>
  <si>
    <t xml:space="preserve">Ingresos del Fondo </t>
  </si>
  <si>
    <t xml:space="preserve">Ingresos Anuales al Fondo de Pensiones </t>
  </si>
  <si>
    <t xml:space="preserve">Nómina anual </t>
  </si>
  <si>
    <t xml:space="preserve">Beneficiarios de Pensionados y Jubilados </t>
  </si>
  <si>
    <t xml:space="preserve">Monto mensual por pensión </t>
  </si>
  <si>
    <t xml:space="preserve">Máximo </t>
  </si>
  <si>
    <t xml:space="preserve">Mínimo </t>
  </si>
  <si>
    <t>Promedio</t>
  </si>
  <si>
    <t xml:space="preserve">Monto de la reserva </t>
  </si>
  <si>
    <t xml:space="preserve">Valor presente de las obligaciones </t>
  </si>
  <si>
    <t xml:space="preserve">Pensiones y jubilaciones en curso de pago </t>
  </si>
  <si>
    <t xml:space="preserve">Generación actual </t>
  </si>
  <si>
    <t xml:space="preserve">Generaciones futuras </t>
  </si>
  <si>
    <t>Valor presente de las contribuciones asociadas a los sueldos futuros de cotización (%)</t>
  </si>
  <si>
    <t xml:space="preserve">Valor presente de aportaciones futuras </t>
  </si>
  <si>
    <t xml:space="preserve">Otros ingresos </t>
  </si>
  <si>
    <t xml:space="preserve">Déficit/superávit actuarial </t>
  </si>
  <si>
    <t xml:space="preserve">Período de suficiencia </t>
  </si>
  <si>
    <t xml:space="preserve">Año de descapitalización </t>
  </si>
  <si>
    <t xml:space="preserve">Tasa de rendimiento </t>
  </si>
  <si>
    <t xml:space="preserve">Estudio actuarial </t>
  </si>
  <si>
    <t xml:space="preserve">Año de elaboración de estudio actuarial </t>
  </si>
  <si>
    <t xml:space="preserve">Empresa que elaboró el estudio actuarial </t>
  </si>
  <si>
    <t>FARELL, Grupo de Consultoria, S.C.</t>
  </si>
  <si>
    <t>NA. No aplica</t>
  </si>
  <si>
    <t xml:space="preserve">ND. No disponible o no se cuenta con la información. </t>
  </si>
  <si>
    <t>Proyecciones y Resultados de Ingresos y Egresos</t>
  </si>
  <si>
    <t>Informe sobre Estudios Actuariales - LDF</t>
  </si>
  <si>
    <r>
      <t>1.</t>
    </r>
    <r>
      <rPr>
        <b/>
        <sz val="10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Gasto No Etiquetado</t>
    </r>
    <r>
      <rPr>
        <sz val="10"/>
        <color theme="1"/>
        <rFont val="Arial"/>
        <family val="2"/>
      </rPr>
      <t xml:space="preserve"> </t>
    </r>
  </si>
  <si>
    <r>
      <t>A.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Servicios Personales</t>
    </r>
  </si>
  <si>
    <r>
      <t>B.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Materiales y Suministros</t>
    </r>
  </si>
  <si>
    <r>
      <t>C.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Servicios Generales</t>
    </r>
  </si>
  <si>
    <r>
      <t>D.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Transferencias, Asignaciones, Subsidios y Otras Ayudas</t>
    </r>
  </si>
  <si>
    <r>
      <t>E.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Bienes Muebles, Inmuebles e Intangibles</t>
    </r>
  </si>
  <si>
    <r>
      <t>F.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Inversión Pública</t>
    </r>
  </si>
  <si>
    <r>
      <t>G.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Inversiones Financieras y Otras Provisiones</t>
    </r>
  </si>
  <si>
    <r>
      <t>H.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Participaciones y Aportaciones </t>
    </r>
  </si>
  <si>
    <r>
      <t>I.</t>
    </r>
    <r>
      <rPr>
        <sz val="10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Deuda Pública</t>
    </r>
  </si>
  <si>
    <r>
      <t>2.</t>
    </r>
    <r>
      <rPr>
        <b/>
        <sz val="10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Gasto Etiquetado </t>
    </r>
  </si>
  <si>
    <r>
      <t>H.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Participaciones y Aportaciones</t>
    </r>
  </si>
  <si>
    <r>
      <t>3.</t>
    </r>
    <r>
      <rPr>
        <b/>
        <sz val="10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 xml:space="preserve">Total de Egresos Proyectados </t>
    </r>
  </si>
  <si>
    <r>
      <t>1.</t>
    </r>
    <r>
      <rPr>
        <b/>
        <sz val="10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 xml:space="preserve">Ingresos de Libre Disposición </t>
    </r>
  </si>
  <si>
    <r>
      <t>A.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Impuestos</t>
    </r>
  </si>
  <si>
    <r>
      <t>B.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Cuotas y Aportaciones de Seguridad Social</t>
    </r>
  </si>
  <si>
    <r>
      <t>C.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Contribuciones de Mejoras</t>
    </r>
  </si>
  <si>
    <r>
      <t>D.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Derechos</t>
    </r>
  </si>
  <si>
    <r>
      <t>E.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Productos</t>
    </r>
  </si>
  <si>
    <r>
      <t>F.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Aprovechamientos</t>
    </r>
  </si>
  <si>
    <r>
      <t>G.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Ingresos por Ventas de Bienes y Servicios</t>
    </r>
  </si>
  <si>
    <r>
      <t>H.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Participaciones</t>
    </r>
  </si>
  <si>
    <r>
      <t>I.</t>
    </r>
    <r>
      <rPr>
        <sz val="10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Incentivos Derivados de la Colaboración Fiscal</t>
    </r>
  </si>
  <si>
    <r>
      <t>J.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Transferencias</t>
    </r>
  </si>
  <si>
    <r>
      <t>K.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Convenios</t>
    </r>
  </si>
  <si>
    <r>
      <t>L.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Otros Ingresos de Libre Disposición</t>
    </r>
  </si>
  <si>
    <r>
      <t>2.</t>
    </r>
    <r>
      <rPr>
        <b/>
        <sz val="10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 xml:space="preserve">Transferencias Federales Etiquetadas </t>
    </r>
  </si>
  <si>
    <r>
      <t>A.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Aportaciones</t>
    </r>
  </si>
  <si>
    <r>
      <t>B.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Convenios</t>
    </r>
  </si>
  <si>
    <r>
      <t>C.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Fondos Distintos de Aportaciones</t>
    </r>
  </si>
  <si>
    <r>
      <t>D.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Transferencias, Subsidios y Subvenciones, y Pensiones y Jubilaciones</t>
    </r>
  </si>
  <si>
    <r>
      <t>E.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Otras Transferencias Federales Etiquetadas</t>
    </r>
  </si>
  <si>
    <r>
      <t>3.</t>
    </r>
    <r>
      <rPr>
        <b/>
        <sz val="10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>Ingresos Derivados de Financiamientos (3=A)</t>
    </r>
  </si>
  <si>
    <r>
      <t>A.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Ingresos Derivados de Financiamientos</t>
    </r>
  </si>
  <si>
    <r>
      <t>4.</t>
    </r>
    <r>
      <rPr>
        <b/>
        <sz val="10"/>
        <color theme="1"/>
        <rFont val="Times New Roman"/>
        <family val="1"/>
      </rPr>
      <t xml:space="preserve">   </t>
    </r>
    <r>
      <rPr>
        <b/>
        <sz val="10"/>
        <color theme="1"/>
        <rFont val="Arial"/>
        <family val="2"/>
      </rPr>
      <t xml:space="preserve">Total de Ingresos Proyectados </t>
    </r>
  </si>
  <si>
    <r>
      <t>2.  Transferencias Federales Etiquetadas</t>
    </r>
    <r>
      <rPr>
        <b/>
        <vertAlign val="superscript"/>
        <sz val="10"/>
        <color theme="1"/>
        <rFont val="Arial"/>
        <family val="2"/>
      </rPr>
      <t xml:space="preserve"> </t>
    </r>
  </si>
  <si>
    <t>Estado de Situación Financiera Detallado - LDF</t>
  </si>
  <si>
    <t>Al 31 de diciembre de 2016 y al 31 de marzo de 2017</t>
  </si>
  <si>
    <t>CONCEPTO</t>
  </si>
  <si>
    <t>31 de marzo</t>
  </si>
  <si>
    <t>31 de diciembre</t>
  </si>
  <si>
    <t xml:space="preserve">ACTIVO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</si>
  <si>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</si>
  <si>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</si>
  <si>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</si>
  <si>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</si>
  <si>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</si>
  <si>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</si>
  <si>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</si>
  <si>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</si>
  <si>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</si>
  <si>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</si>
  <si>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Admón.</t>
  </si>
  <si>
    <t>Int., Comisiones y Otros Gastos de la Deuda Púb. por Pagar a Corto Plazo</t>
  </si>
  <si>
    <t>Otros Efectivos y Equivalentes</t>
  </si>
  <si>
    <t>Retenciones y Contribuciones por Pagar a Corto Plazo</t>
  </si>
  <si>
    <t>Devoluciones de la Ley de Ingresos por Pagar a Corto Plazo</t>
  </si>
  <si>
    <t>Otras Cuentas por Pagar a Corto Plazo</t>
  </si>
  <si>
    <t>Inversiones Financieras de Corto Plazo</t>
  </si>
  <si>
    <t>Cuentas por Cobrar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</si>
  <si>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</si>
  <si>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</si>
  <si>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</si>
  <si>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Púb. por Pagar a Corto Plazo</t>
  </si>
  <si>
    <t>Deudores por Anticipos de la Tesorería a Corto Plazo</t>
  </si>
  <si>
    <t>Otros Documentos por Pagar a Corto Plazo</t>
  </si>
  <si>
    <t>Préstamos Otorgados a Corto Plazo</t>
  </si>
  <si>
    <t>Otros Derechos a Recibir Efectivo o Equiv. a Corto Plazo</t>
  </si>
  <si>
    <t>Porción a Corto Plazo de la Deuda Pública Interna</t>
  </si>
  <si>
    <t>Porción a Corto Plazo de la Deuda Pública Externa</t>
  </si>
  <si>
    <t>Ant. a Proveedores por Adq. de Bienes y Prest. de Serv. a Corto Plazo</t>
  </si>
  <si>
    <t>Porción a Corto Plazo de Arrendamiento Financiero</t>
  </si>
  <si>
    <t>Ant. a Proveedores por Adq. de Bienes Inm. y Muebles a Corto Plazo</t>
  </si>
  <si>
    <t>Ant. a Proveedores por Adq. de Bienes Intangibles a Corto Plazo</t>
  </si>
  <si>
    <t>Anticipo a Contratistas por Obras Públicas a Corto Plazo</t>
  </si>
  <si>
    <t>Títulos y Valores de la Deuda Pública Interna a Corto Plazo</t>
  </si>
  <si>
    <t>Otros Derechos a Recibir Bienes o Servicios a Corto Plazo</t>
  </si>
  <si>
    <t>Títulos y Valores de la Deuda Pública Externa a Corto Plazo</t>
  </si>
  <si>
    <t>Inventario de Mercancías para Venta</t>
  </si>
  <si>
    <t>Ingresos Cobrados por Adelantado a Corto Plazo</t>
  </si>
  <si>
    <t>Inventario de Mercancías Terminadas</t>
  </si>
  <si>
    <t>Intereses Cobrados por Adelantado a Corto Plazo</t>
  </si>
  <si>
    <t>Inventario de Mercancías en Proceso de Elaboración</t>
  </si>
  <si>
    <t>Otros Pasivos Diferidos a Corto Plazo</t>
  </si>
  <si>
    <t>Inventario de Materias Primas, Mat. y Suministros para Producción</t>
  </si>
  <si>
    <t>Bienes en Tránsito</t>
  </si>
  <si>
    <t>Fondos y Bienes de Terceros en Garantía y/o Admón. a C. P.</t>
  </si>
  <si>
    <t>Fondos en Garantía a Corto Plazo</t>
  </si>
  <si>
    <t>Fondos en Administración a Corto Plazo</t>
  </si>
  <si>
    <t>Almacén de Materiales y Suministros de Consumo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</si>
  <si>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</si>
  <si>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</si>
  <si>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</si>
  <si>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Est. para Ctas. Incobrables por Derechos a Recibir Efectivo o Equiv.</t>
  </si>
  <si>
    <t>Valores y Bienes en Garantía a Corto Plazo</t>
  </si>
  <si>
    <t>Estimación por Deterioro de Inventarios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</si>
  <si>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</si>
  <si>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</si>
  <si>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</si>
  <si>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</si>
  <si>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</si>
  <si>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Deriv. de Embargos, Decom., Aseguramientos y Dación en Pago</t>
  </si>
  <si>
    <t>Adquisición con Fondos de Terceros</t>
  </si>
  <si>
    <t>Ingresos por Clasificar</t>
  </si>
  <si>
    <t>Recaudación por Participar</t>
  </si>
  <si>
    <t>Otros Pasivos Circulantes</t>
  </si>
  <si>
    <t>Total de Activos Circulantes</t>
  </si>
  <si>
    <t>Bienes Inmuebles, Infraestructura y Const. en Proceso</t>
  </si>
  <si>
    <t>Fdos. y Bienes de Terceros en Garantía y/o en Admón. a L.P.</t>
  </si>
  <si>
    <t>Total del Pasivo</t>
  </si>
  <si>
    <t>Total de Activos No Circulantes</t>
  </si>
  <si>
    <t>HACIENDA PÚBLICA / PATRIMONIO</t>
  </si>
  <si>
    <t>Hacienda Pública / Patrimonio Contribuido</t>
  </si>
  <si>
    <t>Total del Activo</t>
  </si>
  <si>
    <t>Hacienda Pública / Patrimonio Generado</t>
  </si>
  <si>
    <t>Exceso o Insuficiencia en la Actualización de la Hacienda Pública / Patrimonio</t>
  </si>
  <si>
    <t>Total Hacienda Pública / Patrimonio</t>
  </si>
  <si>
    <t>Total del Pasivo y Hacienda Pública / Patrimonio</t>
  </si>
  <si>
    <t/>
  </si>
  <si>
    <t>BBVA BANCOMER S.A.  REG EST 005/2011</t>
  </si>
  <si>
    <t>BANAMEX S.A  REG EST 008/2011</t>
  </si>
  <si>
    <t>BANOBRAS REG EST 003/2013</t>
  </si>
  <si>
    <t>BANOBRAS REG EST 002/2013</t>
  </si>
  <si>
    <t>BANOBRAS REG EST 012/2013</t>
  </si>
  <si>
    <t>BANORTE REG EST 001/2014</t>
  </si>
  <si>
    <t>H.S.B.C. REG EST 002/2014</t>
  </si>
  <si>
    <t>BANOBRAS REG EST 002/2012</t>
  </si>
  <si>
    <t>BBVA BANCOMER</t>
  </si>
  <si>
    <t>BANAMEX</t>
  </si>
  <si>
    <t>BANOBRAS</t>
  </si>
  <si>
    <t>BANORTE</t>
  </si>
  <si>
    <t>H.S.B.C.</t>
  </si>
  <si>
    <t>AFIRME</t>
  </si>
  <si>
    <t>Crédito xx</t>
  </si>
  <si>
    <t>Balance Presupuestario - LDF</t>
  </si>
  <si>
    <t>Concepto</t>
  </si>
  <si>
    <t>Estimado / Aprobado</t>
  </si>
  <si>
    <t>Devengado</t>
  </si>
  <si>
    <t>Recaudado / Pagado</t>
  </si>
  <si>
    <t>A. Ingresos Totales (A = A1 + A2 + A3)</t>
  </si>
  <si>
    <t>A1. Ingresos de Libre Disposición</t>
  </si>
  <si>
    <t>A2. Transferencias Federales Etiquetadas</t>
  </si>
  <si>
    <t>A3. Financiamiento Neto</t>
  </si>
  <si>
    <t>B. Egresos Presupuestarios  (B = B1 + B2)</t>
  </si>
  <si>
    <t>B1. Gasto No Etiquetado (sin incluir Amortización de la Deuda Pública)</t>
  </si>
  <si>
    <t>B2. Gasto Etiquetado (sin incluir Amortización de la Deuda Pública)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</si>
  <si>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</si>
  <si>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</si>
  <si>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</si>
  <si>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</si>
  <si>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</si>
  <si>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 xml:space="preserve">III. Balance Presupuestario sin Financiamiento Neto y sin Remanentes </t>
  </si>
  <si>
    <t xml:space="preserve">    del Ejercicio Anterior (III = II - C)</t>
  </si>
  <si>
    <t>Aprobado</t>
  </si>
  <si>
    <t>Pagado</t>
  </si>
  <si>
    <t>E. Intereses, Comisiones y Gastos de la Deuda (E = E1 + E2)</t>
  </si>
  <si>
    <t>E1. Intereses, Comisiones  y Gastos de la Deuda con Gasto No Etiquetado</t>
  </si>
  <si>
    <t>E2. Intereses, Comisiones 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</si>
  <si>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</si>
  <si>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</si>
  <si>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</si>
  <si>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</si>
  <si>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</si>
  <si>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</si>
  <si>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</si>
  <si>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</si>
  <si>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 xml:space="preserve">A3.1 Financiamiento Neto con Fuente de Pago de Ingresos de Libre </t>
  </si>
  <si>
    <t xml:space="preserve">        Disposición (A3.1 = F1 - G1)</t>
  </si>
  <si>
    <t>B1. Gasto No Etiquetado  (sin incluir Amortización de la Deuda Pública)</t>
  </si>
  <si>
    <t>V. Balance Presupuestario de Recursos Disponibles (V = A1 + A3.1 - B1 + C1)</t>
  </si>
  <si>
    <t xml:space="preserve">VI. Balance Presupuestario de Recursos Disponibles sin Financiamiento </t>
  </si>
  <si>
    <t xml:space="preserve">     Neto (VI = V - A3.1)</t>
  </si>
  <si>
    <t>A3.2 Financiamiento Neto con Fuente de Pago de Transferencias Federales</t>
  </si>
  <si>
    <t xml:space="preserve">        Etiquetadas (A3.2 = F2 - G2)</t>
  </si>
  <si>
    <t>G2. Amortización de la Deuda Pública con Gasto No Etiquetado</t>
  </si>
  <si>
    <t>VII. Balance Presupuestario de Recursos Etiquetados (VII = A2 + A3.2 - B2 + C2)</t>
  </si>
  <si>
    <t xml:space="preserve">VIII. Balance Presupuestario de Recursos Etiquetados sin Financiamiento </t>
  </si>
  <si>
    <t xml:space="preserve">       Neto (VIII = VII - A3.2)</t>
  </si>
  <si>
    <t>Estado Analítico de Ingresos Detallado - LDF</t>
  </si>
  <si>
    <t>Ingreso</t>
  </si>
  <si>
    <t>Diferencia</t>
  </si>
  <si>
    <t>Estimado</t>
  </si>
  <si>
    <t>Ampliaciones/ (Reducciones)</t>
  </si>
  <si>
    <t>Modificado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</si>
  <si>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</si>
  <si>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</si>
  <si>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</si>
  <si>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</si>
  <si>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</si>
  <si>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</si>
  <si>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</si>
  <si>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</si>
  <si>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</si>
  <si>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</si>
  <si>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</si>
  <si>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</si>
  <si>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</si>
  <si>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</si>
  <si>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</si>
  <si>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</si>
  <si>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</si>
  <si>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</si>
  <si>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</si>
  <si>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</si>
  <si>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Ent. Fed.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</si>
  <si>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</si>
  <si>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</si>
  <si>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</si>
  <si>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</si>
  <si>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</si>
  <si>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</si>
  <si>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</si>
  <si>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</si>
  <si>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</si>
  <si>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</si>
  <si>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</si>
  <si>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</si>
  <si>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</si>
  <si>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</si>
  <si>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</si>
  <si>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</si>
  <si>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Aport. para la Nómina Educativa y Gto. Op.</t>
  </si>
  <si>
    <t>Fondo de Aportaciones para los Servicios de Salud</t>
  </si>
  <si>
    <t>Fondo de Aportaciones para la Infraestructura Social</t>
  </si>
  <si>
    <t>Fondo de Aport. para el Fortalecimiento de los Municipios y de las Demarcaciones Territoriales del D.F.</t>
  </si>
  <si>
    <t>Fondo de Aportaciones Múltiples</t>
  </si>
  <si>
    <t>Fondo de Aport. para la Educación Tec. y de Adultos</t>
  </si>
  <si>
    <t>Fondo de Aportaciones para la Seguridad Pública de los Estados y 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</si>
  <si>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</si>
  <si>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</si>
  <si>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</si>
  <si>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</si>
  <si>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</si>
  <si>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</si>
  <si>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</si>
  <si>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</si>
  <si>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</si>
  <si>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</si>
  <si>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</si>
  <si>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 xml:space="preserve">Total de Ingresos 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</si>
  <si>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</si>
  <si>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</si>
  <si>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</si>
  <si>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Estado Analítico del Ejercicio del Presupuesto de Egresos Detallado- LDF</t>
  </si>
  <si>
    <t>Clasificación por Objeto del Gasto (Capítulo y Concepto)</t>
  </si>
  <si>
    <t>Del 01 de enero al 31 de marzo del 2017</t>
  </si>
  <si>
    <t xml:space="preserve">Concepto  </t>
  </si>
  <si>
    <t>Egresos</t>
  </si>
  <si>
    <t>Subejercicio</t>
  </si>
  <si>
    <t>Ampliaciones/(Reducciones)</t>
  </si>
  <si>
    <t>1</t>
  </si>
  <si>
    <t>2</t>
  </si>
  <si>
    <t>3 = (1 + 2)</t>
  </si>
  <si>
    <t>4</t>
  </si>
  <si>
    <t>5</t>
  </si>
  <si>
    <t>6 = (3 - 4)</t>
  </si>
  <si>
    <t>Gasto No Etiquetado</t>
  </si>
  <si>
    <t>$ 10,970,521,000</t>
  </si>
  <si>
    <t>$ 1,538,122,927</t>
  </si>
  <si>
    <t>$ 12,508,643,927</t>
  </si>
  <si>
    <t>$ 4,349,219,118</t>
  </si>
  <si>
    <t>$ 2,945,823,693</t>
  </si>
  <si>
    <t>$ 8,159,424,809</t>
  </si>
  <si>
    <t>SERVICIOS PERSONALES</t>
  </si>
  <si>
    <t>$ 1,866,550,833</t>
  </si>
  <si>
    <t>-$ 110,334,354</t>
  </si>
  <si>
    <t>$ 1,756,216,479</t>
  </si>
  <si>
    <t>$ 248,044,651</t>
  </si>
  <si>
    <t>$ 169,707,778</t>
  </si>
  <si>
    <t>$ 1,508,171,828</t>
  </si>
  <si>
    <t>Remuneraciones al personal de carácter permanente</t>
  </si>
  <si>
    <t>$ 610,963,531</t>
  </si>
  <si>
    <t>-$ 6,667,136</t>
  </si>
  <si>
    <t>$ 604,296,395</t>
  </si>
  <si>
    <t>$ 99,351,860</t>
  </si>
  <si>
    <t>$ 93,591,485</t>
  </si>
  <si>
    <t>$ 504,944,535</t>
  </si>
  <si>
    <t>Remuneraciones al personal de carácter transitorio</t>
  </si>
  <si>
    <t>$ 8,891,436</t>
  </si>
  <si>
    <t>$ 10,917,054</t>
  </si>
  <si>
    <t>$ 19,808,490</t>
  </si>
  <si>
    <t>$ 7,176,943</t>
  </si>
  <si>
    <t>$ 1,418,565</t>
  </si>
  <si>
    <t>$ 12,631,547</t>
  </si>
  <si>
    <t>Remuneraciones adicionales y especiales</t>
  </si>
  <si>
    <t>$ 393,908,562</t>
  </si>
  <si>
    <t>$ 9,877,593</t>
  </si>
  <si>
    <t>$ 403,786,154</t>
  </si>
  <si>
    <t>$ 27,892,103</t>
  </si>
  <si>
    <t>$ 27,751,525</t>
  </si>
  <si>
    <t>$ 375,894,052</t>
  </si>
  <si>
    <t>Seguridad social</t>
  </si>
  <si>
    <t>$ 298,051,626</t>
  </si>
  <si>
    <t>-$ 8,776,632</t>
  </si>
  <si>
    <t>$ 289,274,994</t>
  </si>
  <si>
    <t>$ 37,351,709</t>
  </si>
  <si>
    <t>$ 8,035,552</t>
  </si>
  <si>
    <t>$ 251,923,285</t>
  </si>
  <si>
    <t>Otras prestaciones sociales y económicas</t>
  </si>
  <si>
    <t>$ 419,491,677</t>
  </si>
  <si>
    <t>$ 8,058,768</t>
  </si>
  <si>
    <t>$ 427,550,446</t>
  </si>
  <si>
    <t>$ 76,272,036</t>
  </si>
  <si>
    <t>$ 38,910,652</t>
  </si>
  <si>
    <t>$ 351,278,410</t>
  </si>
  <si>
    <t>Previsiones</t>
  </si>
  <si>
    <t>$ 133,244,000</t>
  </si>
  <si>
    <t>-$ 123,744,000</t>
  </si>
  <si>
    <t>$ 9,500,000</t>
  </si>
  <si>
    <t>$ 0</t>
  </si>
  <si>
    <t>Pago de estímulos a servidores públicos</t>
  </si>
  <si>
    <t>$ 2,000,000</t>
  </si>
  <si>
    <t>Impuesto sobre nóminas y otros que se deriven de una relación laboral</t>
  </si>
  <si>
    <t>MATERIALES y SUMINISTROS</t>
  </si>
  <si>
    <t>$ 246,416,146</t>
  </si>
  <si>
    <t>-$ 106,361,962</t>
  </si>
  <si>
    <t>$ 140,054,183</t>
  </si>
  <si>
    <t>$ 41,240,170</t>
  </si>
  <si>
    <t>$ 35,388,132</t>
  </si>
  <si>
    <t>$ 98,814,014</t>
  </si>
  <si>
    <t>Materiales de administración, emisión de documentos y artículos oficiales</t>
  </si>
  <si>
    <t>$ 22,907,722</t>
  </si>
  <si>
    <t>-$ 8,187,159</t>
  </si>
  <si>
    <t>$ 14,720,563</t>
  </si>
  <si>
    <t>$ 2,911,079</t>
  </si>
  <si>
    <t>$ 1,982,636</t>
  </si>
  <si>
    <t>$ 11,809,485</t>
  </si>
  <si>
    <t>Alimentos y Utensilios</t>
  </si>
  <si>
    <t>$ 131,570,728</t>
  </si>
  <si>
    <t>-$ 45,365,465</t>
  </si>
  <si>
    <t>$ 86,205,264</t>
  </si>
  <si>
    <t>$ 22,513,604</t>
  </si>
  <si>
    <t>$ 21,153,771</t>
  </si>
  <si>
    <t>$ 63,691,659</t>
  </si>
  <si>
    <t>Materias Primas y Materiales de Producción y Comercialización</t>
  </si>
  <si>
    <t>$ 35,967</t>
  </si>
  <si>
    <t>$ 27,229</t>
  </si>
  <si>
    <t>$ 63,196</t>
  </si>
  <si>
    <t>$ 49,075</t>
  </si>
  <si>
    <t>$ 970</t>
  </si>
  <si>
    <t>$ 14,121</t>
  </si>
  <si>
    <t>Materiales y Artículos de Construcción y de Reparación</t>
  </si>
  <si>
    <t>$ 5,023,737</t>
  </si>
  <si>
    <t>-$ 2,400,513</t>
  </si>
  <si>
    <t>$ 2,623,224</t>
  </si>
  <si>
    <t>$ 1,241,565</t>
  </si>
  <si>
    <t>$ 898,224</t>
  </si>
  <si>
    <t>$ 1,381,658</t>
  </si>
  <si>
    <t>Productos Químicos, Farmacéuticos y de Laboratorio</t>
  </si>
  <si>
    <t>$ 2,379,294</t>
  </si>
  <si>
    <t>-$ 716,525</t>
  </si>
  <si>
    <t>$ 1,662,768</t>
  </si>
  <si>
    <t>$ 338,400</t>
  </si>
  <si>
    <t>$ 187,207</t>
  </si>
  <si>
    <t>$ 1,324,369</t>
  </si>
  <si>
    <t>Combustibles, lubricantes y aditivos</t>
  </si>
  <si>
    <t>$ 60,369,570</t>
  </si>
  <si>
    <t>-$ 33,948,867</t>
  </si>
  <si>
    <t>$ 26,420,703</t>
  </si>
  <si>
    <t>$ 9,829,482</t>
  </si>
  <si>
    <t>$ 9,374,325</t>
  </si>
  <si>
    <t>$ 16,591,221</t>
  </si>
  <si>
    <t>Vestuario, blancos, prendas de protección y artículos deportivos</t>
  </si>
  <si>
    <t>$ 9,992,675</t>
  </si>
  <si>
    <t>-$ 6,628,664</t>
  </si>
  <si>
    <t>$ 3,364,011</t>
  </si>
  <si>
    <t>$ 2,494,733</t>
  </si>
  <si>
    <t>$ 539,482</t>
  </si>
  <si>
    <t>$ 869,278</t>
  </si>
  <si>
    <t>Materiales y Suministros Para Seguridad</t>
  </si>
  <si>
    <t>$ 104,000</t>
  </si>
  <si>
    <t>-$ 104,000</t>
  </si>
  <si>
    <t>Herramientas, Refacciones y Accesorios Menores</t>
  </si>
  <si>
    <t>$ 14,032,452</t>
  </si>
  <si>
    <t>-$ 9,037,998</t>
  </si>
  <si>
    <t>$ 4,994,454</t>
  </si>
  <si>
    <t>$ 1,862,232</t>
  </si>
  <si>
    <t>$ 1,251,517</t>
  </si>
  <si>
    <t>$ 3,132,222</t>
  </si>
  <si>
    <t>SERVICIOS GENERALES</t>
  </si>
  <si>
    <t>$ 444,858,022</t>
  </si>
  <si>
    <t>-$ 146,800,667</t>
  </si>
  <si>
    <t>$ 298,057,354</t>
  </si>
  <si>
    <t>$ 154,540,983</t>
  </si>
  <si>
    <t>$ 129,731,979</t>
  </si>
  <si>
    <t>$ 143,516,371</t>
  </si>
  <si>
    <t>Servicios Básicos</t>
  </si>
  <si>
    <t>$ 47,079,151</t>
  </si>
  <si>
    <t>-$ 4,268,685</t>
  </si>
  <si>
    <t>$ 42,810,466</t>
  </si>
  <si>
    <t>$ 12,619,766</t>
  </si>
  <si>
    <t>$ 11,449,601</t>
  </si>
  <si>
    <t>$ 30,190,700</t>
  </si>
  <si>
    <t>Servicios de Arrendamiento</t>
  </si>
  <si>
    <t>$ 26,432,495</t>
  </si>
  <si>
    <t>-$ 433,647</t>
  </si>
  <si>
    <t>$ 25,998,848</t>
  </si>
  <si>
    <t>$ 9,870,716</t>
  </si>
  <si>
    <t>$ 6,668,947</t>
  </si>
  <si>
    <t>$ 16,128,132</t>
  </si>
  <si>
    <t>Servicios Profesionales, Científicos, Técnicos y Otros Servicios</t>
  </si>
  <si>
    <t>$ 39,241,253</t>
  </si>
  <si>
    <t>-$ 11,766,005</t>
  </si>
  <si>
    <t>$ 27,475,248</t>
  </si>
  <si>
    <t>$ 12,165,312</t>
  </si>
  <si>
    <t>$ 4,290,873</t>
  </si>
  <si>
    <t>$ 15,309,936</t>
  </si>
  <si>
    <t>Servicios Financieros, Bancarios y Comerciales</t>
  </si>
  <si>
    <t>$ 18,218,613</t>
  </si>
  <si>
    <t>-$ 4,487,430</t>
  </si>
  <si>
    <t>$ 13,731,183</t>
  </si>
  <si>
    <t>$ 8,264,575</t>
  </si>
  <si>
    <t>$ 7,491,196</t>
  </si>
  <si>
    <t>$ 5,466,608</t>
  </si>
  <si>
    <t>Servicios de Instalación, Reparación, Mantenimiento y Conservación</t>
  </si>
  <si>
    <t>$ 63,699,715</t>
  </si>
  <si>
    <t>-$ 34,833,891</t>
  </si>
  <si>
    <t>$ 28,865,824</t>
  </si>
  <si>
    <t>$ 11,230,787</t>
  </si>
  <si>
    <t>$ 4,616,525</t>
  </si>
  <si>
    <t>$ 17,635,037</t>
  </si>
  <si>
    <t>Servicios de Comunicación Social y Publicidad</t>
  </si>
  <si>
    <t>$ 87,429,806</t>
  </si>
  <si>
    <t>-$ 34,902,729</t>
  </si>
  <si>
    <t>$ 52,527,077</t>
  </si>
  <si>
    <t>$ 10,854,885</t>
  </si>
  <si>
    <t>$ 6,184,164</t>
  </si>
  <si>
    <t>$ 41,672,192</t>
  </si>
  <si>
    <t>Servicios de Traslado y Viáticos</t>
  </si>
  <si>
    <t>$ 10,585,299</t>
  </si>
  <si>
    <t>-$ 3,687,992</t>
  </si>
  <si>
    <t>$ 6,897,307</t>
  </si>
  <si>
    <t>$ 1,924,361</t>
  </si>
  <si>
    <t>$ 1,705,834</t>
  </si>
  <si>
    <t>$ 4,972,945</t>
  </si>
  <si>
    <t>Servicios Oficiales</t>
  </si>
  <si>
    <t>$ 10,943,343</t>
  </si>
  <si>
    <t>$ 2,111,940</t>
  </si>
  <si>
    <t>$ 13,055,283</t>
  </si>
  <si>
    <t>$ 7,769,069</t>
  </si>
  <si>
    <t>$ 7,627,066</t>
  </si>
  <si>
    <t>$ 5,286,214</t>
  </si>
  <si>
    <t>Otros Servicios Generales</t>
  </si>
  <si>
    <t>$ 141,228,346</t>
  </si>
  <si>
    <t>-$ 54,532,227</t>
  </si>
  <si>
    <t>$ 86,696,119</t>
  </si>
  <si>
    <t>$ 79,841,512</t>
  </si>
  <si>
    <t>$ 79,697,773</t>
  </si>
  <si>
    <t>$ 6,854,607</t>
  </si>
  <si>
    <t>TRANSFERENCIAS, ASIGNACIONES, SUBSIDIOS Y OTRAS AYUDAS</t>
  </si>
  <si>
    <t>$ 4,671,394,000</t>
  </si>
  <si>
    <t>$ 21,913,365</t>
  </si>
  <si>
    <t>$ 4,693,307,365</t>
  </si>
  <si>
    <t>$ 1,379,903,877</t>
  </si>
  <si>
    <t>$ 1,256,025,900</t>
  </si>
  <si>
    <t>$ 3,313,403,488</t>
  </si>
  <si>
    <t>Transferencias Internas y Asignaciones al Sector Público</t>
  </si>
  <si>
    <t>$ 4,015,321,000</t>
  </si>
  <si>
    <t>-$ 115,592,883</t>
  </si>
  <si>
    <t>$ 3,899,728,117</t>
  </si>
  <si>
    <t>$ 1,205,121,935</t>
  </si>
  <si>
    <t>$ 1,144,415,513</t>
  </si>
  <si>
    <t>$ 2,694,606,182</t>
  </si>
  <si>
    <t>Transferencias al Resto del Sector Público</t>
  </si>
  <si>
    <t>Subsidios y Subvenciones</t>
  </si>
  <si>
    <t>$ 55,757,628</t>
  </si>
  <si>
    <t>$ 2,421,521</t>
  </si>
  <si>
    <t>$ 956,521</t>
  </si>
  <si>
    <t>$ 53,336,107</t>
  </si>
  <si>
    <t>Ayudas Sociales</t>
  </si>
  <si>
    <t>$ 5,000,000</t>
  </si>
  <si>
    <t>$ 40,941,826</t>
  </si>
  <si>
    <t>$ 45,941,826</t>
  </si>
  <si>
    <t>$ 33,961,326</t>
  </si>
  <si>
    <t>Pensiones y Jubilaciones</t>
  </si>
  <si>
    <t>$ 649,026,000</t>
  </si>
  <si>
    <t>$ 83,564,801</t>
  </si>
  <si>
    <t>$ 76,692,540</t>
  </si>
  <si>
    <t>$ 565,461,199</t>
  </si>
  <si>
    <t>Transferencias a Fideicomisos,  Mandatos y Otros Análogos</t>
  </si>
  <si>
    <t>$ 42,853,795</t>
  </si>
  <si>
    <t>Transferencias a la Seguridad Social</t>
  </si>
  <si>
    <t>Donativos</t>
  </si>
  <si>
    <t>$ 2,047,000</t>
  </si>
  <si>
    <t>-$ 2,047,000</t>
  </si>
  <si>
    <t>Transferencias al Exterior</t>
  </si>
  <si>
    <t>Otras ayudas comunitarias</t>
  </si>
  <si>
    <t>BIENES MUEBLES, INMUEBLES E INTANGIBLES</t>
  </si>
  <si>
    <t>$ 15,000,000</t>
  </si>
  <si>
    <t>-$ 2,499,511</t>
  </si>
  <si>
    <t>$ 12,500,489</t>
  </si>
  <si>
    <t>$ 12,107,611</t>
  </si>
  <si>
    <t>Mobiliario y Equipo de Administración.</t>
  </si>
  <si>
    <t>-$ 14,580,203</t>
  </si>
  <si>
    <t>$ 419,797</t>
  </si>
  <si>
    <t>$ 385,418</t>
  </si>
  <si>
    <t>Mobiliario y Equipo Educacional y Recreativo</t>
  </si>
  <si>
    <t>$ 348,612</t>
  </si>
  <si>
    <t>$ 45,866</t>
  </si>
  <si>
    <t>Equipo e Instrumental Médico y de Laboratorio</t>
  </si>
  <si>
    <t>Vehículos y Equipo de Transporte</t>
  </si>
  <si>
    <t xml:space="preserve">Equipos de defensa y seguridad </t>
  </si>
  <si>
    <t>Maquinaria, otros Equipos y Herramientas</t>
  </si>
  <si>
    <t>$ 338,614</t>
  </si>
  <si>
    <t>$ 290,822</t>
  </si>
  <si>
    <t>Activos Biológicos</t>
  </si>
  <si>
    <t>Bienes Inmuebles</t>
  </si>
  <si>
    <t>$ 10,688,617</t>
  </si>
  <si>
    <t>$ 704,848</t>
  </si>
  <si>
    <t>$ 696,887</t>
  </si>
  <si>
    <t>INVERSIÓN PÚBLICA</t>
  </si>
  <si>
    <t>$ 740,267,000</t>
  </si>
  <si>
    <t>$ 231,416,899</t>
  </si>
  <si>
    <t>$ 971,683,899</t>
  </si>
  <si>
    <t>$ 24,197,944</t>
  </si>
  <si>
    <t>$ 9,617,003</t>
  </si>
  <si>
    <t>$ 947,485,955</t>
  </si>
  <si>
    <t>Obra Pública en Bienes de Dominio Público</t>
  </si>
  <si>
    <t>$ 434,740,000</t>
  </si>
  <si>
    <t>-$ 62,238,330</t>
  </si>
  <si>
    <t>$ 372,501,670</t>
  </si>
  <si>
    <t>$ 5,967,073</t>
  </si>
  <si>
    <t>$ 4,492,056</t>
  </si>
  <si>
    <t>$ 366,534,597</t>
  </si>
  <si>
    <t>Obra Pública en Bienes Propios</t>
  </si>
  <si>
    <t>$ 235,527,000</t>
  </si>
  <si>
    <t>$ 311,155,229</t>
  </si>
  <si>
    <t>$ 546,682,229</t>
  </si>
  <si>
    <t>$ 18,230,871</t>
  </si>
  <si>
    <t>$ 5,124,947</t>
  </si>
  <si>
    <t>$ 528,451,358</t>
  </si>
  <si>
    <t xml:space="preserve">Proyectos Productivos y Acciones de Fomento  </t>
  </si>
  <si>
    <t>$ 70,000,000</t>
  </si>
  <si>
    <t>-$ 17,500,000</t>
  </si>
  <si>
    <t>$ 52,500,000</t>
  </si>
  <si>
    <t>INVERSIONES FINANCIERAS Y OTRAS PROVISIONES</t>
  </si>
  <si>
    <t>$ 81,700,000</t>
  </si>
  <si>
    <t>-$ 81,700,000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</si>
  <si>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</si>
  <si>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</si>
  <si>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</si>
  <si>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</si>
  <si>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</si>
  <si>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</si>
  <si>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</si>
  <si>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</si>
  <si>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$ 2,402,067,000</t>
  </si>
  <si>
    <t>-$ 41,641,110</t>
  </si>
  <si>
    <t>$ 2,360,425,890</t>
  </si>
  <si>
    <t>$ 600,355,525</t>
  </si>
  <si>
    <t>$ 433,377,528</t>
  </si>
  <si>
    <t>$ 1,760,070,365</t>
  </si>
  <si>
    <t>Participaciones</t>
  </si>
  <si>
    <t>$ 2,245,085,000</t>
  </si>
  <si>
    <t>-$ 41,841,110</t>
  </si>
  <si>
    <t>$ 2,203,243,890</t>
  </si>
  <si>
    <t>$ 560,910,023</t>
  </si>
  <si>
    <t>$ 407,013,860</t>
  </si>
  <si>
    <t>$ 1,642,333,867</t>
  </si>
  <si>
    <t>$ 156,982,000</t>
  </si>
  <si>
    <t>$ 200,000</t>
  </si>
  <si>
    <t>$ 157,182,000</t>
  </si>
  <si>
    <t>$ 39,445,502</t>
  </si>
  <si>
    <t>$ 26,363,668</t>
  </si>
  <si>
    <t>$ 117,736,498</t>
  </si>
  <si>
    <t>DEUDA PUBLICA</t>
  </si>
  <si>
    <t>$ 502,268,000</t>
  </si>
  <si>
    <t>$ 1,774,130,266</t>
  </si>
  <si>
    <t>$ 2,276,398,266</t>
  </si>
  <si>
    <t>$ 1,888,435,480</t>
  </si>
  <si>
    <t>$ 899,867,762</t>
  </si>
  <si>
    <t>$ 387,962,787</t>
  </si>
  <si>
    <t>Amortización de la Deuda Pública</t>
  </si>
  <si>
    <t>$ 146,114,000</t>
  </si>
  <si>
    <t>$ 1,024,835,806</t>
  </si>
  <si>
    <t>$ 1,170,949,806</t>
  </si>
  <si>
    <t>$ 1,055,956,098</t>
  </si>
  <si>
    <t>$ 533,634,669</t>
  </si>
  <si>
    <t>$ 114,993,709</t>
  </si>
  <si>
    <t>Intereses de la Deuda Pública</t>
  </si>
  <si>
    <t>$ 346,361,000</t>
  </si>
  <si>
    <t>-$ 13,189,613</t>
  </si>
  <si>
    <t>$ 333,171,387</t>
  </si>
  <si>
    <t>$ 68,163,188</t>
  </si>
  <si>
    <t>$ 265,008,198</t>
  </si>
  <si>
    <t>Comisiones de la Deuda Pública</t>
  </si>
  <si>
    <t xml:space="preserve">Gastos de la Deuda Pública
</t>
  </si>
  <si>
    <t>$ 9,793,000</t>
  </si>
  <si>
    <t>$ 468,536</t>
  </si>
  <si>
    <t>$ 9,324,464</t>
  </si>
  <si>
    <t>Costo por Coberturas.</t>
  </si>
  <si>
    <t>Apoyos Financieros</t>
  </si>
  <si>
    <t>Adeudos de Ejercicios Fiscales Anteriores (ADEFAS).</t>
  </si>
  <si>
    <t>$ 762,484,073</t>
  </si>
  <si>
    <t>$ 763,847,657</t>
  </si>
  <si>
    <t>$ 297,601,369</t>
  </si>
  <si>
    <t>-$ 1,363,584</t>
  </si>
  <si>
    <t>Gasto Etiquetado</t>
  </si>
  <si>
    <t>$ 10,545,906,000</t>
  </si>
  <si>
    <t>$ 2,097,832,815</t>
  </si>
  <si>
    <t>$ 12,643,738,815</t>
  </si>
  <si>
    <t>$ 3,382,367,778</t>
  </si>
  <si>
    <t>$ 2,611,547,266</t>
  </si>
  <si>
    <t>$ 9,261,371,037</t>
  </si>
  <si>
    <t>$ 1,310,934</t>
  </si>
  <si>
    <t>$ 105,868</t>
  </si>
  <si>
    <t>$ 1,205,066</t>
  </si>
  <si>
    <t>$ 1,204,284</t>
  </si>
  <si>
    <t>-$ 782</t>
  </si>
  <si>
    <t>$ 106,650</t>
  </si>
  <si>
    <t>$ 2,438,535</t>
  </si>
  <si>
    <t>$ 2,432,920</t>
  </si>
  <si>
    <t>$ 25,427</t>
  </si>
  <si>
    <t>$ 1,765</t>
  </si>
  <si>
    <t>$ 3,850</t>
  </si>
  <si>
    <t>$ 10,343</t>
  </si>
  <si>
    <t>$ 2,143,661</t>
  </si>
  <si>
    <t>$ 253,489</t>
  </si>
  <si>
    <t>$ 5,964,449</t>
  </si>
  <si>
    <t>$ 1,056,928</t>
  </si>
  <si>
    <t>$ 2,987,949</t>
  </si>
  <si>
    <t>$ 81,952</t>
  </si>
  <si>
    <t>$ 1,449,483</t>
  </si>
  <si>
    <t>$ 109,650</t>
  </si>
  <si>
    <t>$ 1,267,127</t>
  </si>
  <si>
    <t>$ 842,127</t>
  </si>
  <si>
    <t>$ 166,698</t>
  </si>
  <si>
    <t>$ 16,698</t>
  </si>
  <si>
    <t>$ 4,740</t>
  </si>
  <si>
    <t>$ 6,500</t>
  </si>
  <si>
    <t>$ 8,451,445,000</t>
  </si>
  <si>
    <t>$ 959,278,953</t>
  </si>
  <si>
    <t>$ 9,410,723,953</t>
  </si>
  <si>
    <t>$ 2,440,249,033</t>
  </si>
  <si>
    <t>$ 1,970,169,043</t>
  </si>
  <si>
    <t>$ 6,970,474,919</t>
  </si>
  <si>
    <t>$ 871,820,679</t>
  </si>
  <si>
    <t>$ 9,323,265,679</t>
  </si>
  <si>
    <t>$ 2,352,912,969</t>
  </si>
  <si>
    <t>$ 1,911,027,773</t>
  </si>
  <si>
    <t>$ 6,970,352,710</t>
  </si>
  <si>
    <t>$ 10,622,504</t>
  </si>
  <si>
    <t>$ 10,500,294</t>
  </si>
  <si>
    <t>$ 155,499</t>
  </si>
  <si>
    <t>$ 122,210</t>
  </si>
  <si>
    <t>$ 74,635,770</t>
  </si>
  <si>
    <t>$ 58,985,770</t>
  </si>
  <si>
    <t>$ 2,200,000</t>
  </si>
  <si>
    <t>$ 10,089,944</t>
  </si>
  <si>
    <t>$ 9,234,088</t>
  </si>
  <si>
    <t>$ 7,197,520</t>
  </si>
  <si>
    <t>$ 6,341,664</t>
  </si>
  <si>
    <t>$ 761,733</t>
  </si>
  <si>
    <t>$ 130,691</t>
  </si>
  <si>
    <t>$ 536,946,000</t>
  </si>
  <si>
    <t>$ 285,458,545</t>
  </si>
  <si>
    <t>$ 822,404,545</t>
  </si>
  <si>
    <t>$ 53,177,781</t>
  </si>
  <si>
    <t>$ 17,289,669</t>
  </si>
  <si>
    <t>$ 769,226,764</t>
  </si>
  <si>
    <t>$ 198,662,000</t>
  </si>
  <si>
    <t>-$ 33,600,028</t>
  </si>
  <si>
    <t>$ 165,061,972</t>
  </si>
  <si>
    <t>$ 1,350,455</t>
  </si>
  <si>
    <t>$ 1,206,128</t>
  </si>
  <si>
    <t>$ 163,711,517</t>
  </si>
  <si>
    <t>$ 338,284,000</t>
  </si>
  <si>
    <t>$ 319,058,573</t>
  </si>
  <si>
    <t>$ 657,342,573</t>
  </si>
  <si>
    <t>$ 51,827,326</t>
  </si>
  <si>
    <t>$ 16,083,542</t>
  </si>
  <si>
    <t>$ 605,515,247</t>
  </si>
  <si>
    <t>$ 1,406,474,000</t>
  </si>
  <si>
    <t>$ 468,569,157</t>
  </si>
  <si>
    <t>$ 1,875,043,157</t>
  </si>
  <si>
    <t>$ 296,178,778</t>
  </si>
  <si>
    <t>$ 444,268,167</t>
  </si>
  <si>
    <t>$ 1,850,742,167</t>
  </si>
  <si>
    <t>$ 24,300,990</t>
  </si>
  <si>
    <t>$ 151,041,000</t>
  </si>
  <si>
    <t>$ 364,722,298</t>
  </si>
  <si>
    <t>$ 515,763,298</t>
  </si>
  <si>
    <t>$ 401,773,011</t>
  </si>
  <si>
    <t>$ 315,079,972</t>
  </si>
  <si>
    <t>$ 113,990,287</t>
  </si>
  <si>
    <t>$ 140,640,000</t>
  </si>
  <si>
    <t>$ 33,568,702</t>
  </si>
  <si>
    <t>$ 23,078,358</t>
  </si>
  <si>
    <t>$ 107,071,298</t>
  </si>
  <si>
    <t>$ 10,401,000</t>
  </si>
  <si>
    <t>$ 3,482,011</t>
  </si>
  <si>
    <t>$ 2,454,107</t>
  </si>
  <si>
    <t>$ 6,918,989</t>
  </si>
  <si>
    <t>$ 289,547,506</t>
  </si>
  <si>
    <t>Total del Egresos</t>
  </si>
  <si>
    <t>$ 21,516,427,000</t>
  </si>
  <si>
    <t>$ 3,635,955,742</t>
  </si>
  <si>
    <t>$ 25,152,382,742</t>
  </si>
  <si>
    <t>$ 7,731,586,896</t>
  </si>
  <si>
    <t>$ 5,557,370,959</t>
  </si>
  <si>
    <t>$ 17,420,795,846</t>
  </si>
  <si>
    <t>Clasificación Administrativa</t>
  </si>
  <si>
    <t>Secretaría Ejecutiva de la Gubernatura</t>
  </si>
  <si>
    <t>$ 156,219,000</t>
  </si>
  <si>
    <t>-$ 39,110,757</t>
  </si>
  <si>
    <t>$ 117,108,243</t>
  </si>
  <si>
    <t>$ 20,178,868</t>
  </si>
  <si>
    <t>$ 12,738,419</t>
  </si>
  <si>
    <t>$ 96,929,375</t>
  </si>
  <si>
    <t>Secretaría de Gobierno</t>
  </si>
  <si>
    <t>$ 381,619,000</t>
  </si>
  <si>
    <t>-$ 11,452,632</t>
  </si>
  <si>
    <t>$ 370,166,368</t>
  </si>
  <si>
    <t>$ 60,254,790</t>
  </si>
  <si>
    <t>$ 45,561,021</t>
  </si>
  <si>
    <t>$ 309,911,578</t>
  </si>
  <si>
    <t>Secretaría de Hacienda</t>
  </si>
  <si>
    <t>$ 599,426,000</t>
  </si>
  <si>
    <t>$ 1,852,159,556</t>
  </si>
  <si>
    <t>$ 2,451,585,556</t>
  </si>
  <si>
    <t>$ 1,992,669,842</t>
  </si>
  <si>
    <t>$ 996,272,896</t>
  </si>
  <si>
    <t>$ 458,915,714</t>
  </si>
  <si>
    <t>Secretaría de Economía</t>
  </si>
  <si>
    <t>$ 186,722,000</t>
  </si>
  <si>
    <t>-$ 44,416,149</t>
  </si>
  <si>
    <t>$ 142,305,851</t>
  </si>
  <si>
    <t>$ 2,901,705</t>
  </si>
  <si>
    <t>$ 2,042,580</t>
  </si>
  <si>
    <t>$ 139,404,147</t>
  </si>
  <si>
    <t>Secretaría de Desarrollo Agropecuario</t>
  </si>
  <si>
    <t>$ 140,122,000</t>
  </si>
  <si>
    <t>-$ 25,410,249</t>
  </si>
  <si>
    <t>$ 114,711,751</t>
  </si>
  <si>
    <t>$ 4,416,523</t>
  </si>
  <si>
    <t>$ 2,435,830</t>
  </si>
  <si>
    <t>$ 110,295,228</t>
  </si>
  <si>
    <t>Secretaría de Obras Públicas</t>
  </si>
  <si>
    <t>$ 138,367,000</t>
  </si>
  <si>
    <t>$ 389,150,145</t>
  </si>
  <si>
    <t>$ 527,517,145</t>
  </si>
  <si>
    <t>$ 27,324,499</t>
  </si>
  <si>
    <t>$ 12,357,972</t>
  </si>
  <si>
    <t>$ 500,192,646</t>
  </si>
  <si>
    <t>Secretaría de Educación</t>
  </si>
  <si>
    <t>$ 43,851,000</t>
  </si>
  <si>
    <t>$ 34,667,815</t>
  </si>
  <si>
    <t>$ 78,518,815</t>
  </si>
  <si>
    <t>$ 43,319,097</t>
  </si>
  <si>
    <t>$ 31,121,583</t>
  </si>
  <si>
    <t>$ 35,199,718</t>
  </si>
  <si>
    <t>Secretaría de Salud</t>
  </si>
  <si>
    <t>$ 20,325,000</t>
  </si>
  <si>
    <t>-$ 275,107</t>
  </si>
  <si>
    <t>$ 20,049,893</t>
  </si>
  <si>
    <t>$ 2,553,026</t>
  </si>
  <si>
    <t>$ 1,407,922</t>
  </si>
  <si>
    <t>$ 17,496,867</t>
  </si>
  <si>
    <t>Fiscalía General del Estado</t>
  </si>
  <si>
    <t>$ 355,330,000</t>
  </si>
  <si>
    <t>$ 3,222,450</t>
  </si>
  <si>
    <t>$ 358,552,450</t>
  </si>
  <si>
    <t>$ 56,362,043</t>
  </si>
  <si>
    <t>$ 40,448,566</t>
  </si>
  <si>
    <t>$ 302,190,408</t>
  </si>
  <si>
    <t>Secretaría de Administración</t>
  </si>
  <si>
    <t>$ 96,500,000</t>
  </si>
  <si>
    <t>-$ 1,279,363</t>
  </si>
  <si>
    <t>$ 95,220,637</t>
  </si>
  <si>
    <t>$ 26,529,549</t>
  </si>
  <si>
    <t>$ 22,630,075</t>
  </si>
  <si>
    <t>$ 68,691,087</t>
  </si>
  <si>
    <t>Secretaría de la Contraloría</t>
  </si>
  <si>
    <t>$ 24,174,000</t>
  </si>
  <si>
    <t>$ 820,718</t>
  </si>
  <si>
    <t>$ 24,994,718</t>
  </si>
  <si>
    <t>$ 4,601,319</t>
  </si>
  <si>
    <t>$ 3,533,634</t>
  </si>
  <si>
    <t>$ 20,393,399</t>
  </si>
  <si>
    <t>Comisión Estatal de Seguridad Pública</t>
  </si>
  <si>
    <t>$ 717,141,000</t>
  </si>
  <si>
    <t>-$ 120,661,484</t>
  </si>
  <si>
    <t>$ 596,479,516</t>
  </si>
  <si>
    <t>$ 104,146,376</t>
  </si>
  <si>
    <t>$ 70,070,254</t>
  </si>
  <si>
    <t>$ 492,333,140</t>
  </si>
  <si>
    <t>Consejería Jurídica</t>
  </si>
  <si>
    <t>$ 22,874,000</t>
  </si>
  <si>
    <t>-$ 2,324,217</t>
  </si>
  <si>
    <t>$ 20,549,783</t>
  </si>
  <si>
    <t>$ 2,799,154</t>
  </si>
  <si>
    <t>$ 1,800,125</t>
  </si>
  <si>
    <t>$ 17,750,629</t>
  </si>
  <si>
    <t>Secretaría de Turismo</t>
  </si>
  <si>
    <t>$ 36,482,000</t>
  </si>
  <si>
    <t>-$ 6,773,251</t>
  </si>
  <si>
    <t>$ 29,708,749</t>
  </si>
  <si>
    <t>$ 1,922,299</t>
  </si>
  <si>
    <t>$ 1,291,649</t>
  </si>
  <si>
    <t>$ 27,786,450</t>
  </si>
  <si>
    <t>Secretaría de Desarrollo Social</t>
  </si>
  <si>
    <t>$ 114,047,000</t>
  </si>
  <si>
    <t>$ 28,203,405</t>
  </si>
  <si>
    <t>$ 142,250,405</t>
  </si>
  <si>
    <t>$ 5,423,497</t>
  </si>
  <si>
    <t>$ 2,878,805</t>
  </si>
  <si>
    <t>$ 136,826,909</t>
  </si>
  <si>
    <t>Secretaría del Trabajo</t>
  </si>
  <si>
    <t>$ 86,225,000</t>
  </si>
  <si>
    <t>-$ 303,125</t>
  </si>
  <si>
    <t>$ 85,921,875</t>
  </si>
  <si>
    <t>$ 16,116,780</t>
  </si>
  <si>
    <t>$ 13,858,170</t>
  </si>
  <si>
    <t>$ 69,805,095</t>
  </si>
  <si>
    <t>Secretaría de Cultura</t>
  </si>
  <si>
    <t>$ 63,895,000</t>
  </si>
  <si>
    <t>$ 5,638,181</t>
  </si>
  <si>
    <t>$ 69,533,181</t>
  </si>
  <si>
    <t>$ 15,621,355</t>
  </si>
  <si>
    <t>$ 12,184,657</t>
  </si>
  <si>
    <t>$ 53,911,826</t>
  </si>
  <si>
    <t>Secretaría de Desarrollo Sustentable</t>
  </si>
  <si>
    <t>$ 104,662,000</t>
  </si>
  <si>
    <t>-$ 10,622,673</t>
  </si>
  <si>
    <t>$ 94,039,327</t>
  </si>
  <si>
    <t>$ 8,953,133</t>
  </si>
  <si>
    <t>$ 6,347,676</t>
  </si>
  <si>
    <t>$ 85,086,194</t>
  </si>
  <si>
    <t>Secretaría de Innovación, Ciencia y Tecnología</t>
  </si>
  <si>
    <t>$ 43,226,000</t>
  </si>
  <si>
    <t>-$ 8,535,607</t>
  </si>
  <si>
    <t>$ 34,690,393</t>
  </si>
  <si>
    <t>$ 2,500,032</t>
  </si>
  <si>
    <t>$ 1,386,081</t>
  </si>
  <si>
    <t>$ 32,190,361</t>
  </si>
  <si>
    <t>Secretaría de Movilidad y Transporte</t>
  </si>
  <si>
    <t>$ 97,981,000</t>
  </si>
  <si>
    <t>-$ 6,148,801</t>
  </si>
  <si>
    <t>$ 91,832,199</t>
  </si>
  <si>
    <t>$ 12,097,573</t>
  </si>
  <si>
    <t>$ 7,573,397</t>
  </si>
  <si>
    <t>$ 79,734,626</t>
  </si>
  <si>
    <t>Municipios</t>
  </si>
  <si>
    <t>Organismos (Entidades Paraestatales y Fideicomisos No Empresariales y No Financieros)</t>
  </si>
  <si>
    <t>$ 1,972,004,000</t>
  </si>
  <si>
    <t>$ 38,419,954</t>
  </si>
  <si>
    <t>$ 2,010,423,954</t>
  </si>
  <si>
    <t>$ 720,385,657</t>
  </si>
  <si>
    <t>$ 635,618,619</t>
  </si>
  <si>
    <t>$ 1,290,038,297</t>
  </si>
  <si>
    <t>Gastos Institucionales</t>
  </si>
  <si>
    <t>$ 1,160,641,000</t>
  </si>
  <si>
    <t>-$ 436,048,815</t>
  </si>
  <si>
    <t>$ 724,592,185</t>
  </si>
  <si>
    <t>$ 53,841,386</t>
  </si>
  <si>
    <t>$ 48,704,290</t>
  </si>
  <si>
    <t>$ 670,750,799</t>
  </si>
  <si>
    <t>Poder Legislativo</t>
  </si>
  <si>
    <t>$ 468,500,000</t>
  </si>
  <si>
    <t>$ 132,125,000</t>
  </si>
  <si>
    <t>$ 120,375,000</t>
  </si>
  <si>
    <t>$ 336,375,000</t>
  </si>
  <si>
    <t>Poder Judicial</t>
  </si>
  <si>
    <t>$ 605,990,000</t>
  </si>
  <si>
    <t>-$ 17,207,381</t>
  </si>
  <si>
    <t>$ 588,782,619</t>
  </si>
  <si>
    <t>$ 151,476,533</t>
  </si>
  <si>
    <t>$ 150,648,725</t>
  </si>
  <si>
    <t>$ 437,306,086</t>
  </si>
  <si>
    <t>Órganos Autónomos</t>
  </si>
  <si>
    <t>$ 932,131,000</t>
  </si>
  <si>
    <t>-$ 127,191,991</t>
  </si>
  <si>
    <t>$ 804,939,009</t>
  </si>
  <si>
    <t>$ 195,482,250</t>
  </si>
  <si>
    <t>$ 191,866,422</t>
  </si>
  <si>
    <t>$ 609,456,758</t>
  </si>
  <si>
    <t>Jubilados y Pensionados</t>
  </si>
  <si>
    <t>$ 83,569,742</t>
  </si>
  <si>
    <t>$ 4,941</t>
  </si>
  <si>
    <t>Fiscalía Especializada para la Investigación de Hechos de Corrupción</t>
  </si>
  <si>
    <t>$ 1,673,673</t>
  </si>
  <si>
    <t>$ 1,296,508</t>
  </si>
  <si>
    <t>$ 599,257</t>
  </si>
  <si>
    <t>$ 377,165</t>
  </si>
  <si>
    <t>$ 2,097,828,175</t>
  </si>
  <si>
    <t>$ 12,643,734,175</t>
  </si>
  <si>
    <t>$ 9,261,366,397</t>
  </si>
  <si>
    <t>$ 1,683,030</t>
  </si>
  <si>
    <t>$ 1,682,248</t>
  </si>
  <si>
    <t>$ 608,317</t>
  </si>
  <si>
    <t>$ 782</t>
  </si>
  <si>
    <t>$ 364,717,658</t>
  </si>
  <si>
    <t>$ 515,758,658</t>
  </si>
  <si>
    <t>$ 113,985,647</t>
  </si>
  <si>
    <t>$ 10,000,000</t>
  </si>
  <si>
    <t>$ 19,932,000</t>
  </si>
  <si>
    <t>$ 289,929,543</t>
  </si>
  <si>
    <t>$ 309,861,543</t>
  </si>
  <si>
    <t>$ 256,683,762</t>
  </si>
  <si>
    <t>-$ 8,635,230</t>
  </si>
  <si>
    <t>$ 329,648,770</t>
  </si>
  <si>
    <t>$ 75,935,770</t>
  </si>
  <si>
    <t>$ 253,713,000</t>
  </si>
  <si>
    <t>$ 2,513,306</t>
  </si>
  <si>
    <t>$ 138,730,000</t>
  </si>
  <si>
    <t>$ 46,202,631</t>
  </si>
  <si>
    <t>$ 184,932,631</t>
  </si>
  <si>
    <t>$ 9,106,085</t>
  </si>
  <si>
    <t>$ 4,571,379</t>
  </si>
  <si>
    <t>$ 175,826,546</t>
  </si>
  <si>
    <t>$ 2,762,572</t>
  </si>
  <si>
    <t>$ 54,354</t>
  </si>
  <si>
    <t>$ 6,505</t>
  </si>
  <si>
    <t>$ 47,849</t>
  </si>
  <si>
    <t>$ 40,000,000</t>
  </si>
  <si>
    <t>$ 41,449,019</t>
  </si>
  <si>
    <t>$ 81,449,019</t>
  </si>
  <si>
    <t>$ 81,445,169</t>
  </si>
  <si>
    <t>$ 940,759</t>
  </si>
  <si>
    <t>$ 866,398</t>
  </si>
  <si>
    <t>$ 371,604</t>
  </si>
  <si>
    <t>$ 74,360</t>
  </si>
  <si>
    <t>$ 467,269,157</t>
  </si>
  <si>
    <t>$ 1,873,743,157</t>
  </si>
  <si>
    <t>$ 7,451,445,000</t>
  </si>
  <si>
    <t>$ 400,065,616</t>
  </si>
  <si>
    <t>$ 7,851,510,616</t>
  </si>
  <si>
    <t>$ 1,881,157,907</t>
  </si>
  <si>
    <t>$ 1,450,272,711</t>
  </si>
  <si>
    <t>$ 5,970,352,710</t>
  </si>
  <si>
    <t>$ 1,000,000,000</t>
  </si>
  <si>
    <t>$ 476,675,759</t>
  </si>
  <si>
    <t>$ 1,476,675,759</t>
  </si>
  <si>
    <t>$ 465,675,759</t>
  </si>
  <si>
    <t>Total de Egresos</t>
  </si>
  <si>
    <t>$ 3,635,951,102</t>
  </si>
  <si>
    <t>$ 25,152,378,102</t>
  </si>
  <si>
    <t>$ 17,420,791,206</t>
  </si>
  <si>
    <t>Clasificación Funcional (Finalidad y Función)</t>
  </si>
  <si>
    <t>Gobierno</t>
  </si>
  <si>
    <t>$ 9,368,472,423</t>
  </si>
  <si>
    <t>-$ 560,189,028</t>
  </si>
  <si>
    <t>$ 8,808,283,396</t>
  </si>
  <si>
    <t>$ 2,325,843,789</t>
  </si>
  <si>
    <t>$ 1,956,850,833</t>
  </si>
  <si>
    <t>$ 6,482,439,607</t>
  </si>
  <si>
    <t>Legislación</t>
  </si>
  <si>
    <t>$ 8,625,108</t>
  </si>
  <si>
    <t>-$ 130,452</t>
  </si>
  <si>
    <t>$ 8,494,656</t>
  </si>
  <si>
    <t>$ 1,287,737</t>
  </si>
  <si>
    <t>$ 901,171</t>
  </si>
  <si>
    <t>$ 7,206,919</t>
  </si>
  <si>
    <t>Justicia</t>
  </si>
  <si>
    <t>$ 699,661,168</t>
  </si>
  <si>
    <t>-$ 8,796,415</t>
  </si>
  <si>
    <t>$ 690,864,754</t>
  </si>
  <si>
    <t>$ 104,955,597</t>
  </si>
  <si>
    <t>$ 78,978,611</t>
  </si>
  <si>
    <t>$ 585,909,157</t>
  </si>
  <si>
    <t>Coordinación de la Política de gobierno</t>
  </si>
  <si>
    <t>$ 138,951,723</t>
  </si>
  <si>
    <t>$ 78,028,775</t>
  </si>
  <si>
    <t>$ 216,980,498</t>
  </si>
  <si>
    <t>$ 118,409,802</t>
  </si>
  <si>
    <t>$ 104,359,602</t>
  </si>
  <si>
    <t>$ 98,570,696</t>
  </si>
  <si>
    <t>Relaciones Exteriores</t>
  </si>
  <si>
    <t>Asuntos Financieros y Hacendarios</t>
  </si>
  <si>
    <t>$ 7,629,295,000</t>
  </si>
  <si>
    <t>-$ 505,908,578</t>
  </si>
  <si>
    <t>$ 7,123,386,422</t>
  </si>
  <si>
    <t>$ 1,954,558,920</t>
  </si>
  <si>
    <t>$ 1,675,469,051</t>
  </si>
  <si>
    <t>$ 5,168,827,502</t>
  </si>
  <si>
    <t>Seguridad Nacional</t>
  </si>
  <si>
    <t>Asuntos de Orden Público y de Seguridad Interior</t>
  </si>
  <si>
    <t>$ 660,593,000</t>
  </si>
  <si>
    <t>-$ 82,791,236</t>
  </si>
  <si>
    <t>$ 577,801,764</t>
  </si>
  <si>
    <t>$ 113,729,192</t>
  </si>
  <si>
    <t>$ 74,944,261</t>
  </si>
  <si>
    <t>$ 464,072,571</t>
  </si>
  <si>
    <t>$ 231,346,424</t>
  </si>
  <si>
    <t>-$ 40,591,122</t>
  </si>
  <si>
    <t>$ 190,755,302</t>
  </si>
  <si>
    <t>$ 32,902,540</t>
  </si>
  <si>
    <t>$ 22,198,137</t>
  </si>
  <si>
    <t>$ 157,852,761</t>
  </si>
  <si>
    <t>Desarrollo Social</t>
  </si>
  <si>
    <t>$ 469,024,157</t>
  </si>
  <si>
    <t>$ 422,630,073</t>
  </si>
  <si>
    <t>$ 891,654,230</t>
  </si>
  <si>
    <t>$ 101,265,092</t>
  </si>
  <si>
    <t>$ 65,443,553</t>
  </si>
  <si>
    <t>$ 790,389,138</t>
  </si>
  <si>
    <t>Protección Ambiental</t>
  </si>
  <si>
    <t>$ 91,970,722</t>
  </si>
  <si>
    <t>-$ 7,996,206</t>
  </si>
  <si>
    <t>$ 83,974,516</t>
  </si>
  <si>
    <t>$ 7,446,677</t>
  </si>
  <si>
    <t>$ 5,389,948</t>
  </si>
  <si>
    <t>$ 76,527,839</t>
  </si>
  <si>
    <t>Vivienda y Servicios a la Comunidad</t>
  </si>
  <si>
    <t>$ 42,490,307</t>
  </si>
  <si>
    <t>$ 370,011,923</t>
  </si>
  <si>
    <t>$ 412,502,230</t>
  </si>
  <si>
    <t>$ 22,748,627</t>
  </si>
  <si>
    <t>$ 9,393,485</t>
  </si>
  <si>
    <t>$ 389,753,603</t>
  </si>
  <si>
    <t>Recreación, Cultura y Otras Manifestaciones Sociales</t>
  </si>
  <si>
    <t>$ 68,145,078</t>
  </si>
  <si>
    <t>$ 12,451,324</t>
  </si>
  <si>
    <t>$ 80,596,403</t>
  </si>
  <si>
    <t>$ 18,388,686</t>
  </si>
  <si>
    <t>$ 13,842,246</t>
  </si>
  <si>
    <t>$ 62,207,717</t>
  </si>
  <si>
    <t>Educación</t>
  </si>
  <si>
    <t>$ 53,959,278</t>
  </si>
  <si>
    <t>$ 41,075,689</t>
  </si>
  <si>
    <t>$ 95,034,968</t>
  </si>
  <si>
    <t>$ 45,604,098</t>
  </si>
  <si>
    <t>$ 33,102,969</t>
  </si>
  <si>
    <t>$ 49,430,870</t>
  </si>
  <si>
    <t>Protección Social</t>
  </si>
  <si>
    <t>$ 3,867,314</t>
  </si>
  <si>
    <t>-$ 25,281</t>
  </si>
  <si>
    <t>$ 3,842,033</t>
  </si>
  <si>
    <t>$ 557,099</t>
  </si>
  <si>
    <t>$ 355,299</t>
  </si>
  <si>
    <t>$ 3,284,934</t>
  </si>
  <si>
    <t>Otros Asuntos Sociales</t>
  </si>
  <si>
    <t>$ 188,266,456</t>
  </si>
  <si>
    <t>$ 7,387,732</t>
  </si>
  <si>
    <t>$ 195,654,188</t>
  </si>
  <si>
    <t>$ 3,966,879</t>
  </si>
  <si>
    <t>$ 1,951,684</t>
  </si>
  <si>
    <t>$ 191,687,309</t>
  </si>
  <si>
    <t>Desarrollo Económico</t>
  </si>
  <si>
    <t>$ 630,756,420</t>
  </si>
  <si>
    <t>-$ 98,448,385</t>
  </si>
  <si>
    <t>$ 532,308,035</t>
  </si>
  <si>
    <t>$ 33,674,757</t>
  </si>
  <si>
    <t>$ 23,661,545</t>
  </si>
  <si>
    <t>$ 498,633,277</t>
  </si>
  <si>
    <t>Asuntos Económicos, Comerciales y Laborales en General</t>
  </si>
  <si>
    <t>$ 334,845,606</t>
  </si>
  <si>
    <t>-$ 72,028,167</t>
  </si>
  <si>
    <t>$ 262,817,439</t>
  </si>
  <si>
    <t>$ 11,835,304</t>
  </si>
  <si>
    <t>$ 10,224,732</t>
  </si>
  <si>
    <t>$ 250,982,135</t>
  </si>
  <si>
    <t>Agropecuaria, Silvicultura, Pesca y Caza</t>
  </si>
  <si>
    <t>$ 25,122,000</t>
  </si>
  <si>
    <t>$ 3,339,751</t>
  </si>
  <si>
    <t>$ 28,461,751</t>
  </si>
  <si>
    <t>$ 24,045,228</t>
  </si>
  <si>
    <t>Combustibles y Energía</t>
  </si>
  <si>
    <t>Minería, Manufacturas y Construcción</t>
  </si>
  <si>
    <t>$ 95,000,000</t>
  </si>
  <si>
    <t>-$ 23,750,000</t>
  </si>
  <si>
    <t>$ 71,250,000</t>
  </si>
  <si>
    <t>Transporte</t>
  </si>
  <si>
    <t>$ 93,802,059</t>
  </si>
  <si>
    <t>-$ 4,853,309</t>
  </si>
  <si>
    <t>$ 88,948,750</t>
  </si>
  <si>
    <t>$ 11,560,367</t>
  </si>
  <si>
    <t>$ 7,123,554</t>
  </si>
  <si>
    <t>$ 77,388,383</t>
  </si>
  <si>
    <t>Comunicaciones</t>
  </si>
  <si>
    <t>Turismo</t>
  </si>
  <si>
    <t>$ 32,872,134</t>
  </si>
  <si>
    <t>$ 6,310,136</t>
  </si>
  <si>
    <t>$ 39,182,270</t>
  </si>
  <si>
    <t>$ 1,633,164</t>
  </si>
  <si>
    <t>$ 983,483</t>
  </si>
  <si>
    <t>$ 37,549,106</t>
  </si>
  <si>
    <t>Ciencia, Tecnologia e Innovacion</t>
  </si>
  <si>
    <t>$ 49,114,621</t>
  </si>
  <si>
    <t>-$ 7,466,796</t>
  </si>
  <si>
    <t>$ 41,647,825</t>
  </si>
  <si>
    <t>$ 4,229,400</t>
  </si>
  <si>
    <t>$ 2,893,946</t>
  </si>
  <si>
    <t>$ 37,418,424</t>
  </si>
  <si>
    <t>Otras Industrias y Otros Asuntos Económicos</t>
  </si>
  <si>
    <t>Otras No Calsificadas En Funciones Anteriores</t>
  </si>
  <si>
    <t>Transacciones de la Deuda Pública / Costo Financiero de la Deuda</t>
  </si>
  <si>
    <t>$ 1,011,646,193</t>
  </si>
  <si>
    <t>$ 1,513,914,193</t>
  </si>
  <si>
    <t>$ 1,124,587,822</t>
  </si>
  <si>
    <t>$ 602,266,393</t>
  </si>
  <si>
    <t>$ 389,326,371</t>
  </si>
  <si>
    <t>Transferencias, Participaciones y Aportaciones entre diferentes Niveles y Órdenes de Gobierno</t>
  </si>
  <si>
    <t>Saneamiento del Sistema Financiero</t>
  </si>
  <si>
    <t>Adeudos de Ejercicios Fiscales Anteriores</t>
  </si>
  <si>
    <t>$ 9,857,919,000</t>
  </si>
  <si>
    <t>$ 1,345,270,704</t>
  </si>
  <si>
    <t>$ 11,203,189,704</t>
  </si>
  <si>
    <t>$ 2,801,078,646</t>
  </si>
  <si>
    <t>$ 2,220,901,289</t>
  </si>
  <si>
    <t>$ 8,402,111,058</t>
  </si>
  <si>
    <t>$ 23,548,671</t>
  </si>
  <si>
    <t>$ 8,515,041</t>
  </si>
  <si>
    <t>$ 15,033,630</t>
  </si>
  <si>
    <t>$ 1,228,473,577</t>
  </si>
  <si>
    <t>$ 11,086,392,577</t>
  </si>
  <si>
    <t>$ 2,779,683,998</t>
  </si>
  <si>
    <t>$ 2,207,206,551</t>
  </si>
  <si>
    <t>$ 8,306,708,578</t>
  </si>
  <si>
    <t>$ 92,392,601</t>
  </si>
  <si>
    <t>$ 12,023,751</t>
  </si>
  <si>
    <t>$ 5,179,696</t>
  </si>
  <si>
    <t>$ 80,368,851</t>
  </si>
  <si>
    <t>$ 855,856</t>
  </si>
  <si>
    <t>$ 477,014,000</t>
  </si>
  <si>
    <t>$ 370,938,829</t>
  </si>
  <si>
    <t>$ 847,952,829</t>
  </si>
  <si>
    <t>$ 163,099,268</t>
  </si>
  <si>
    <t>$ 73,988,274</t>
  </si>
  <si>
    <t>$ 684,853,562</t>
  </si>
  <si>
    <t>$ 56,277,282</t>
  </si>
  <si>
    <t>$ 56,273,432</t>
  </si>
  <si>
    <t>$ 43,138,483</t>
  </si>
  <si>
    <t>$ 26,153,564</t>
  </si>
  <si>
    <t>$ 1,397,736</t>
  </si>
  <si>
    <t>$ 16,984,918</t>
  </si>
  <si>
    <t>$ 67,963,014</t>
  </si>
  <si>
    <t>$ 4,497,138</t>
  </si>
  <si>
    <t>$ 63,465,876</t>
  </si>
  <si>
    <t>$ 20,923,411</t>
  </si>
  <si>
    <t>$ 2,282,642</t>
  </si>
  <si>
    <t>$ 18,640,769</t>
  </si>
  <si>
    <t>$ 217,319,140</t>
  </si>
  <si>
    <t>$ 555,603,140</t>
  </si>
  <si>
    <t>$ 130,162,074</t>
  </si>
  <si>
    <t>$ 72,590,538</t>
  </si>
  <si>
    <t>$ 425,441,066</t>
  </si>
  <si>
    <t>-$ 34,682,500</t>
  </si>
  <si>
    <t>$ 104,047,500</t>
  </si>
  <si>
    <t>$ 59,932,000</t>
  </si>
  <si>
    <t>$ 16,900,983</t>
  </si>
  <si>
    <t>$ 76,832,983</t>
  </si>
  <si>
    <t>$ 16,416,853</t>
  </si>
  <si>
    <t>$ 1,577,731</t>
  </si>
  <si>
    <t>$ 60,416,129</t>
  </si>
  <si>
    <t>$ 12,000,000</t>
  </si>
  <si>
    <t>$ 876,895</t>
  </si>
  <si>
    <t>-$ 14,983,000</t>
  </si>
  <si>
    <t>$ 44,949,000</t>
  </si>
  <si>
    <t>$ 15,513,771</t>
  </si>
  <si>
    <t>$ 14,163,316</t>
  </si>
  <si>
    <t>$ 352,558</t>
  </si>
  <si>
    <t>$ 37,050,713</t>
  </si>
  <si>
    <t>$ 25,532,466</t>
  </si>
  <si>
    <t>-$ 4,640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</si>
</sst>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;\(#,##0\);_-* &quot;-&quot;_-"/>
    <numFmt numFmtId="167" formatCode="dd/mm/yyyy;@"/>
    <numFmt numFmtId="168" formatCode="_-* #,##0_-;\-* #,##0_-;_-* &quot;-&quot;??_-;_-@_-"/>
    <numFmt numFmtId="169" formatCode="#,##0_ ;\-#,##0\ "/>
  </numFmts>
  <fonts count="10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b/>
      <sz val="12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b/>
      <sz val="9"/>
      <name val="Trebuchet MS"/>
      <family val="2"/>
    </font>
    <font>
      <sz val="14"/>
      <color theme="1"/>
      <name val="Trebuchet MS"/>
      <family val="2"/>
    </font>
    <font>
      <sz val="20"/>
      <color rgb="FFFF0000"/>
      <name val="Trebuchet MS"/>
      <family val="2"/>
    </font>
    <font>
      <b/>
      <sz val="14"/>
      <name val="Trebuchet MS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vertAlign val="superscript"/>
      <sz val="10"/>
      <color theme="1"/>
      <name val="Arial"/>
      <family val="2"/>
    </font>
    <font>
      <sz val="12"/>
      <color theme="1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5"/>
      <color theme="0"/>
      <name val="Soberana Sans"/>
      <family val="3"/>
    </font>
    <font>
      <sz val="14"/>
      <name val="Trebuchet MS"/>
      <family val="2"/>
    </font>
    <font>
      <b/>
      <i/>
      <sz val="13"/>
      <name val="Trebuchet MS"/>
      <family val="2"/>
    </font>
    <font>
      <sz val="13"/>
      <name val="Trebuchet MS"/>
      <family val="2"/>
    </font>
    <font>
      <b/>
      <i/>
      <sz val="9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sz val="12"/>
      <name val="Trebuchet MS"/>
      <family val="2"/>
    </font>
    <font>
      <sz val="30"/>
      <color rgb="FFFF0000"/>
      <name val="Trebuchet MS"/>
      <family val="2"/>
    </font>
    <font>
      <sz val="15"/>
      <color theme="1"/>
      <name val="Trebuchet MS"/>
      <family val="2"/>
    </font>
    <font>
      <b/>
      <sz val="11"/>
      <name val="Trebuchet MS"/>
      <family val="2"/>
    </font>
    <font>
      <b/>
      <i/>
      <sz val="13"/>
      <color theme="1"/>
      <name val="Trebuchet MS"/>
      <family val="2"/>
    </font>
    <font>
      <sz val="14"/>
      <color rgb="FFFF0000"/>
      <name val="Trebuchet MS"/>
      <family val="2"/>
    </font>
    <font>
      <b/>
      <sz val="14"/>
      <color theme="1"/>
      <name val="Trebuchet MS"/>
      <family val="2"/>
    </font>
    <font>
      <b/>
      <i/>
      <sz val="13"/>
      <color theme="0" tint="-0.499984740745262"/>
      <name val="Trebuchet MS"/>
      <family val="2"/>
    </font>
    <font>
      <i/>
      <sz val="13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b/>
      <i/>
      <sz val="14"/>
      <name val="Trebuchet MS"/>
      <family val="2"/>
    </font>
    <font>
      <b/>
      <i/>
      <sz val="14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5"/>
      <name val="Trebuchet MS"/>
      <family val="2"/>
    </font>
    <font>
      <sz val="15"/>
      <name val="Trebuchet MS"/>
      <family val="2"/>
    </font>
    <font>
      <sz val="13"/>
      <name val="Arial"/>
      <family val="2"/>
    </font>
    <font>
      <sz val="11"/>
      <name val="Arial"/>
      <family val="2"/>
    </font>
    <font>
      <b/>
      <i/>
      <sz val="1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sz val="11"/>
      <name val="Arial"/>
      <family val="2"/>
    </font>
    <font>
      <b/>
      <i/>
      <sz val="13"/>
      <color theme="1"/>
      <name val="Arial"/>
      <family val="2"/>
    </font>
    <font>
      <b/>
      <sz val="13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3"/>
      <name val="Arial"/>
      <family val="2"/>
    </font>
    <font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name val="Arial"/>
      <family val="2"/>
    </font>
    <font>
      <i/>
      <sz val="13"/>
      <name val="Arial"/>
      <family val="2"/>
    </font>
    <font>
      <i/>
      <sz val="13"/>
      <color theme="1"/>
      <name val="Arial"/>
      <family val="2"/>
    </font>
    <font>
      <b/>
      <i/>
      <sz val="13"/>
      <color theme="0" tint="-0.499984740745262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sz val="13"/>
      <color indexed="8"/>
      <name val="Arial"/>
      <family val="2"/>
    </font>
    <font>
      <b/>
      <i/>
      <sz val="14"/>
      <color rgb="FF000000"/>
      <name val="Arial"/>
      <family val="2"/>
    </font>
    <font>
      <b/>
      <sz val="14"/>
      <color rgb="FF000000"/>
      <name val="Arial"/>
      <family val="2"/>
    </font>
    <font>
      <b/>
      <i/>
      <sz val="14"/>
      <name val="Arial"/>
      <family val="2"/>
    </font>
    <font>
      <b/>
      <i/>
      <sz val="13"/>
      <color rgb="FF000000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</font>
    <font>
      <sz val="9"/>
      <color indexed="8"/>
      <name val="SansSerif"/>
    </font>
    <font>
      <b/>
      <sz val="10"/>
      <color indexed="8"/>
      <name val="Arial"/>
    </font>
    <font>
      <b/>
      <sz val="9"/>
      <color indexed="8"/>
      <name val="Arial"/>
    </font>
    <font>
      <sz val="9"/>
      <color indexed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3" fillId="0" borderId="0"/>
    <xf numFmtId="43" fontId="9" fillId="0" borderId="0" applyFont="0" applyFill="0" applyBorder="0" applyAlignment="0" applyProtection="0"/>
    <xf numFmtId="0" fontId="3" fillId="0" borderId="0"/>
    <xf numFmtId="0" fontId="9" fillId="0" borderId="0"/>
    <xf numFmtId="43" fontId="1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4" fillId="0" borderId="0"/>
    <xf numFmtId="0" fontId="98" fillId="0" borderId="0"/>
  </cellStyleXfs>
  <cellXfs count="654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2" fillId="0" borderId="0" xfId="0" applyFont="1" applyFill="1"/>
    <xf numFmtId="0" fontId="13" fillId="4" borderId="0" xfId="0" applyFont="1" applyFill="1" applyProtection="1">
      <protection locked="0"/>
    </xf>
    <xf numFmtId="0" fontId="13" fillId="4" borderId="0" xfId="0" applyFont="1" applyFill="1" applyBorder="1" applyAlignment="1" applyProtection="1">
      <protection locked="0"/>
    </xf>
    <xf numFmtId="0" fontId="15" fillId="4" borderId="0" xfId="0" applyFont="1" applyFill="1" applyBorder="1" applyProtection="1">
      <protection locked="0"/>
    </xf>
    <xf numFmtId="0" fontId="16" fillId="4" borderId="0" xfId="0" applyFont="1" applyFill="1" applyBorder="1" applyAlignment="1" applyProtection="1">
      <alignment vertical="top"/>
      <protection locked="0"/>
    </xf>
    <xf numFmtId="0" fontId="13" fillId="4" borderId="0" xfId="0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horizontal="right"/>
      <protection locked="0"/>
    </xf>
    <xf numFmtId="43" fontId="8" fillId="4" borderId="0" xfId="2" applyFont="1" applyFill="1" applyBorder="1" applyAlignment="1" applyProtection="1">
      <alignment vertical="top"/>
      <protection locked="0"/>
    </xf>
    <xf numFmtId="164" fontId="16" fillId="4" borderId="0" xfId="1" applyFont="1" applyFill="1" applyBorder="1" applyProtection="1">
      <protection locked="0"/>
    </xf>
    <xf numFmtId="0" fontId="22" fillId="4" borderId="0" xfId="0" applyFont="1" applyFill="1" applyBorder="1" applyAlignment="1" applyProtection="1">
      <alignment horizontal="right"/>
    </xf>
    <xf numFmtId="0" fontId="21" fillId="4" borderId="0" xfId="0" applyFont="1" applyFill="1" applyBorder="1" applyAlignment="1" applyProtection="1">
      <alignment vertical="center"/>
      <protection locked="0"/>
    </xf>
    <xf numFmtId="0" fontId="17" fillId="4" borderId="0" xfId="0" applyFont="1" applyFill="1" applyBorder="1" applyAlignment="1" applyProtection="1">
      <alignment vertical="center"/>
      <protection locked="0"/>
    </xf>
    <xf numFmtId="0" fontId="19" fillId="4" borderId="0" xfId="0" applyFont="1" applyFill="1" applyBorder="1" applyAlignment="1" applyProtection="1">
      <alignment vertical="center"/>
      <protection locked="0"/>
    </xf>
    <xf numFmtId="0" fontId="10" fillId="0" borderId="0" xfId="0" applyFont="1"/>
    <xf numFmtId="0" fontId="10" fillId="0" borderId="0" xfId="0" applyFont="1" applyAlignment="1">
      <alignment horizontal="right"/>
    </xf>
    <xf numFmtId="0" fontId="25" fillId="0" borderId="0" xfId="0" applyFont="1"/>
    <xf numFmtId="0" fontId="27" fillId="4" borderId="0" xfId="0" applyFont="1" applyFill="1" applyBorder="1" applyProtection="1">
      <protection locked="0"/>
    </xf>
    <xf numFmtId="0" fontId="3" fillId="4" borderId="0" xfId="0" applyFont="1" applyFill="1" applyBorder="1" applyAlignment="1" applyProtection="1">
      <alignment vertical="top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26" fillId="4" borderId="0" xfId="0" applyFont="1" applyFill="1" applyBorder="1" applyAlignment="1" applyProtection="1">
      <alignment vertical="top"/>
      <protection locked="0"/>
    </xf>
    <xf numFmtId="0" fontId="27" fillId="4" borderId="0" xfId="0" applyFont="1" applyFill="1" applyBorder="1" applyAlignment="1" applyProtection="1">
      <alignment vertical="top"/>
      <protection locked="0"/>
    </xf>
    <xf numFmtId="0" fontId="25" fillId="0" borderId="0" xfId="0" applyFont="1" applyAlignment="1">
      <alignment horizontal="center"/>
    </xf>
    <xf numFmtId="0" fontId="31" fillId="0" borderId="0" xfId="0" applyFont="1"/>
    <xf numFmtId="0" fontId="28" fillId="8" borderId="2" xfId="0" applyFont="1" applyFill="1" applyBorder="1" applyAlignment="1">
      <alignment horizontal="center" vertical="center"/>
    </xf>
    <xf numFmtId="0" fontId="28" fillId="8" borderId="21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 indent="1"/>
    </xf>
    <xf numFmtId="168" fontId="28" fillId="0" borderId="22" xfId="0" applyNumberFormat="1" applyFont="1" applyBorder="1" applyAlignment="1">
      <alignment horizontal="justify" vertical="center" wrapText="1"/>
    </xf>
    <xf numFmtId="0" fontId="27" fillId="0" borderId="1" xfId="0" applyFont="1" applyBorder="1" applyAlignment="1">
      <alignment horizontal="left" vertical="center" wrapText="1" indent="3"/>
    </xf>
    <xf numFmtId="168" fontId="27" fillId="0" borderId="22" xfId="2" applyNumberFormat="1" applyFont="1" applyBorder="1" applyAlignment="1">
      <alignment horizontal="justify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justify" vertical="center" wrapText="1"/>
    </xf>
    <xf numFmtId="0" fontId="27" fillId="0" borderId="2" xfId="0" applyFont="1" applyBorder="1" applyAlignment="1">
      <alignment horizontal="justify" vertical="center" wrapText="1"/>
    </xf>
    <xf numFmtId="0" fontId="27" fillId="0" borderId="21" xfId="0" applyFont="1" applyBorder="1" applyAlignment="1">
      <alignment horizontal="justify" vertical="center" wrapText="1"/>
    </xf>
    <xf numFmtId="0" fontId="28" fillId="8" borderId="2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justify" vertical="center" wrapText="1"/>
    </xf>
    <xf numFmtId="3" fontId="27" fillId="0" borderId="22" xfId="0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left" vertical="center" wrapText="1" indent="1"/>
    </xf>
    <xf numFmtId="3" fontId="28" fillId="0" borderId="22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left" vertical="center" wrapText="1" indent="3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3" fontId="27" fillId="0" borderId="21" xfId="0" applyNumberFormat="1" applyFont="1" applyFill="1" applyBorder="1" applyAlignment="1">
      <alignment horizontal="right" vertical="center" wrapText="1"/>
    </xf>
    <xf numFmtId="168" fontId="31" fillId="0" borderId="0" xfId="0" applyNumberFormat="1" applyFont="1"/>
    <xf numFmtId="0" fontId="27" fillId="0" borderId="0" xfId="0" applyFont="1"/>
    <xf numFmtId="0" fontId="28" fillId="8" borderId="27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8" borderId="22" xfId="0" applyFont="1" applyFill="1" applyBorder="1" applyAlignment="1">
      <alignment horizontal="center" vertical="center"/>
    </xf>
    <xf numFmtId="0" fontId="28" fillId="8" borderId="30" xfId="0" applyFont="1" applyFill="1" applyBorder="1" applyAlignment="1">
      <alignment horizontal="center" vertical="center"/>
    </xf>
    <xf numFmtId="0" fontId="28" fillId="8" borderId="31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justify" vertical="center" wrapText="1"/>
    </xf>
    <xf numFmtId="0" fontId="27" fillId="0" borderId="1" xfId="0" applyFont="1" applyFill="1" applyBorder="1" applyAlignment="1">
      <alignment horizontal="left" vertical="center" wrapText="1" indent="4"/>
    </xf>
    <xf numFmtId="0" fontId="27" fillId="0" borderId="0" xfId="0" applyFont="1" applyBorder="1"/>
    <xf numFmtId="3" fontId="27" fillId="0" borderId="0" xfId="0" applyNumberFormat="1" applyFont="1" applyFill="1" applyBorder="1" applyAlignment="1">
      <alignment horizontal="right" vertical="center" wrapText="1"/>
    </xf>
    <xf numFmtId="3" fontId="27" fillId="0" borderId="0" xfId="0" applyNumberFormat="1" applyFont="1" applyBorder="1"/>
    <xf numFmtId="0" fontId="27" fillId="0" borderId="2" xfId="0" applyFont="1" applyFill="1" applyBorder="1" applyAlignment="1">
      <alignment horizontal="justify" vertical="center" wrapText="1"/>
    </xf>
    <xf numFmtId="0" fontId="27" fillId="0" borderId="21" xfId="0" applyFont="1" applyFill="1" applyBorder="1" applyAlignment="1">
      <alignment horizontal="right" vertical="center" wrapText="1"/>
    </xf>
    <xf numFmtId="0" fontId="26" fillId="9" borderId="32" xfId="0" applyFont="1" applyFill="1" applyBorder="1" applyAlignment="1">
      <alignment horizontal="center" vertical="center"/>
    </xf>
    <xf numFmtId="0" fontId="26" fillId="9" borderId="33" xfId="0" applyFont="1" applyFill="1" applyBorder="1" applyAlignment="1">
      <alignment horizontal="center" vertical="center" wrapText="1"/>
    </xf>
    <xf numFmtId="0" fontId="26" fillId="9" borderId="32" xfId="0" applyFont="1" applyFill="1" applyBorder="1" applyAlignment="1">
      <alignment horizontal="center" vertical="center" wrapText="1"/>
    </xf>
    <xf numFmtId="0" fontId="26" fillId="9" borderId="34" xfId="0" applyFont="1" applyFill="1" applyBorder="1" applyAlignment="1">
      <alignment horizontal="center" vertical="center" wrapText="1"/>
    </xf>
    <xf numFmtId="0" fontId="28" fillId="0" borderId="35" xfId="0" applyFont="1" applyBorder="1"/>
    <xf numFmtId="0" fontId="27" fillId="0" borderId="36" xfId="0" applyFont="1" applyBorder="1" applyAlignment="1">
      <alignment horizontal="right"/>
    </xf>
    <xf numFmtId="0" fontId="27" fillId="0" borderId="35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7" fillId="0" borderId="38" xfId="0" applyFont="1" applyBorder="1" applyAlignment="1">
      <alignment horizontal="left" wrapText="1" indent="1"/>
    </xf>
    <xf numFmtId="0" fontId="27" fillId="0" borderId="0" xfId="0" applyFont="1" applyBorder="1" applyAlignment="1">
      <alignment horizontal="right"/>
    </xf>
    <xf numFmtId="0" fontId="27" fillId="0" borderId="38" xfId="0" applyFont="1" applyBorder="1" applyAlignment="1">
      <alignment horizontal="center"/>
    </xf>
    <xf numFmtId="0" fontId="27" fillId="0" borderId="38" xfId="0" applyFont="1" applyBorder="1" applyAlignment="1">
      <alignment horizontal="left" indent="1"/>
    </xf>
    <xf numFmtId="0" fontId="27" fillId="0" borderId="39" xfId="0" applyFont="1" applyBorder="1" applyAlignment="1">
      <alignment horizontal="center"/>
    </xf>
    <xf numFmtId="0" fontId="28" fillId="0" borderId="38" xfId="0" applyFont="1" applyBorder="1"/>
    <xf numFmtId="168" fontId="27" fillId="0" borderId="0" xfId="2" applyNumberFormat="1" applyFont="1" applyBorder="1" applyAlignment="1">
      <alignment horizontal="right"/>
    </xf>
    <xf numFmtId="0" fontId="27" fillId="0" borderId="38" xfId="0" applyFont="1" applyBorder="1" applyAlignment="1">
      <alignment horizontal="left" indent="2"/>
    </xf>
    <xf numFmtId="43" fontId="27" fillId="0" borderId="0" xfId="2" applyFont="1" applyBorder="1" applyAlignment="1">
      <alignment horizontal="right"/>
    </xf>
    <xf numFmtId="10" fontId="27" fillId="0" borderId="0" xfId="0" applyNumberFormat="1" applyFont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0" fontId="28" fillId="0" borderId="38" xfId="0" applyFont="1" applyBorder="1" applyAlignment="1">
      <alignment wrapText="1"/>
    </xf>
    <xf numFmtId="0" fontId="27" fillId="0" borderId="40" xfId="0" applyFont="1" applyBorder="1" applyAlignment="1">
      <alignment horizontal="left" indent="1"/>
    </xf>
    <xf numFmtId="0" fontId="27" fillId="0" borderId="41" xfId="0" applyFont="1" applyBorder="1" applyAlignment="1">
      <alignment horizontal="right" wrapText="1"/>
    </xf>
    <xf numFmtId="0" fontId="27" fillId="0" borderId="4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35" fillId="4" borderId="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vertical="top"/>
      <protection locked="0"/>
    </xf>
    <xf numFmtId="0" fontId="38" fillId="4" borderId="0" xfId="0" applyFont="1" applyFill="1" applyAlignment="1" applyProtection="1">
      <alignment vertical="top"/>
      <protection locked="0"/>
    </xf>
    <xf numFmtId="0" fontId="38" fillId="4" borderId="0" xfId="0" applyFont="1" applyFill="1" applyBorder="1" applyProtection="1">
      <protection locked="0"/>
    </xf>
    <xf numFmtId="0" fontId="7" fillId="4" borderId="5" xfId="1" applyNumberFormat="1" applyFont="1" applyFill="1" applyBorder="1" applyAlignment="1" applyProtection="1">
      <alignment vertical="center"/>
      <protection locked="0"/>
    </xf>
    <xf numFmtId="0" fontId="7" fillId="4" borderId="0" xfId="1" applyNumberFormat="1" applyFont="1" applyFill="1" applyBorder="1" applyAlignment="1" applyProtection="1">
      <alignment vertical="center"/>
      <protection locked="0"/>
    </xf>
    <xf numFmtId="0" fontId="7" fillId="4" borderId="13" xfId="1" applyNumberFormat="1" applyFont="1" applyFill="1" applyBorder="1" applyAlignment="1" applyProtection="1">
      <alignment vertical="center"/>
      <protection locked="0"/>
    </xf>
    <xf numFmtId="0" fontId="13" fillId="4" borderId="6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vertical="top"/>
      <protection locked="0"/>
    </xf>
    <xf numFmtId="0" fontId="21" fillId="4" borderId="5" xfId="0" applyFont="1" applyFill="1" applyBorder="1" applyAlignment="1" applyProtection="1">
      <alignment vertical="top"/>
      <protection locked="0"/>
    </xf>
    <xf numFmtId="0" fontId="23" fillId="4" borderId="0" xfId="0" applyFont="1" applyFill="1" applyBorder="1" applyAlignment="1" applyProtection="1">
      <alignment horizontal="left" vertical="center"/>
    </xf>
    <xf numFmtId="0" fontId="23" fillId="4" borderId="0" xfId="0" applyFont="1" applyFill="1" applyBorder="1" applyAlignment="1" applyProtection="1">
      <alignment vertical="top" wrapText="1"/>
    </xf>
    <xf numFmtId="169" fontId="39" fillId="4" borderId="0" xfId="2" applyNumberFormat="1" applyFont="1" applyFill="1" applyBorder="1" applyAlignment="1" applyProtection="1">
      <alignment vertical="top"/>
      <protection locked="0"/>
    </xf>
    <xf numFmtId="0" fontId="39" fillId="4" borderId="0" xfId="0" applyFont="1" applyFill="1" applyBorder="1" applyAlignment="1" applyProtection="1">
      <alignment vertical="top"/>
      <protection locked="0"/>
    </xf>
    <xf numFmtId="0" fontId="23" fillId="4" borderId="13" xfId="0" applyFont="1" applyFill="1" applyBorder="1" applyAlignment="1" applyProtection="1">
      <alignment vertical="top"/>
    </xf>
    <xf numFmtId="0" fontId="39" fillId="4" borderId="0" xfId="0" applyFont="1" applyFill="1" applyBorder="1" applyAlignment="1" applyProtection="1">
      <alignment vertical="top"/>
    </xf>
    <xf numFmtId="0" fontId="21" fillId="4" borderId="0" xfId="0" applyFont="1" applyFill="1" applyBorder="1" applyProtection="1"/>
    <xf numFmtId="0" fontId="23" fillId="4" borderId="0" xfId="0" applyFont="1" applyFill="1" applyBorder="1" applyAlignment="1" applyProtection="1">
      <alignment vertical="top"/>
      <protection locked="0"/>
    </xf>
    <xf numFmtId="0" fontId="21" fillId="4" borderId="6" xfId="0" applyFont="1" applyFill="1" applyBorder="1" applyProtection="1">
      <protection locked="0"/>
    </xf>
    <xf numFmtId="0" fontId="21" fillId="4" borderId="0" xfId="0" applyFont="1" applyFill="1" applyAlignment="1" applyProtection="1">
      <alignment vertical="top"/>
      <protection locked="0"/>
    </xf>
    <xf numFmtId="0" fontId="21" fillId="4" borderId="0" xfId="0" applyFont="1" applyFill="1" applyBorder="1" applyProtection="1">
      <protection locked="0"/>
    </xf>
    <xf numFmtId="0" fontId="15" fillId="4" borderId="5" xfId="0" applyFont="1" applyFill="1" applyBorder="1" applyAlignment="1" applyProtection="1">
      <alignment vertical="top"/>
      <protection locked="0"/>
    </xf>
    <xf numFmtId="0" fontId="20" fillId="4" borderId="0" xfId="0" applyFont="1" applyFill="1" applyBorder="1" applyAlignment="1" applyProtection="1">
      <alignment vertical="top" wrapText="1"/>
    </xf>
    <xf numFmtId="0" fontId="20" fillId="4" borderId="0" xfId="0" applyFont="1" applyFill="1" applyBorder="1" applyAlignment="1" applyProtection="1">
      <alignment vertical="top"/>
    </xf>
    <xf numFmtId="3" fontId="16" fillId="4" borderId="0" xfId="0" applyNumberFormat="1" applyFont="1" applyFill="1" applyBorder="1" applyAlignment="1" applyProtection="1">
      <alignment vertical="top"/>
      <protection locked="0"/>
    </xf>
    <xf numFmtId="3" fontId="16" fillId="4" borderId="13" xfId="0" applyNumberFormat="1" applyFont="1" applyFill="1" applyBorder="1" applyAlignment="1" applyProtection="1">
      <alignment vertical="top"/>
    </xf>
    <xf numFmtId="3" fontId="16" fillId="4" borderId="0" xfId="0" applyNumberFormat="1" applyFont="1" applyFill="1" applyBorder="1" applyAlignment="1" applyProtection="1">
      <alignment vertical="top"/>
    </xf>
    <xf numFmtId="3" fontId="20" fillId="4" borderId="0" xfId="0" applyNumberFormat="1" applyFont="1" applyFill="1" applyBorder="1" applyAlignment="1" applyProtection="1">
      <alignment vertical="top"/>
      <protection locked="0"/>
    </xf>
    <xf numFmtId="0" fontId="15" fillId="4" borderId="6" xfId="0" applyFont="1" applyFill="1" applyBorder="1" applyProtection="1"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19" fillId="4" borderId="5" xfId="0" applyFont="1" applyFill="1" applyBorder="1" applyAlignment="1" applyProtection="1">
      <alignment vertical="top"/>
      <protection locked="0"/>
    </xf>
    <xf numFmtId="0" fontId="19" fillId="4" borderId="0" xfId="0" applyFont="1" applyFill="1" applyBorder="1" applyProtection="1"/>
    <xf numFmtId="0" fontId="40" fillId="4" borderId="0" xfId="0" applyFont="1" applyFill="1" applyBorder="1" applyAlignment="1" applyProtection="1">
      <alignment vertical="top"/>
    </xf>
    <xf numFmtId="3" fontId="41" fillId="4" borderId="0" xfId="0" applyNumberFormat="1" applyFont="1" applyFill="1" applyBorder="1" applyAlignment="1" applyProtection="1">
      <alignment vertical="top"/>
      <protection locked="0"/>
    </xf>
    <xf numFmtId="3" fontId="41" fillId="4" borderId="13" xfId="0" applyNumberFormat="1" applyFont="1" applyFill="1" applyBorder="1" applyAlignment="1" applyProtection="1">
      <alignment vertical="top"/>
    </xf>
    <xf numFmtId="3" fontId="41" fillId="4" borderId="0" xfId="0" applyNumberFormat="1" applyFont="1" applyFill="1" applyBorder="1" applyAlignment="1" applyProtection="1">
      <alignment vertical="top"/>
    </xf>
    <xf numFmtId="0" fontId="19" fillId="4" borderId="6" xfId="0" applyFont="1" applyFill="1" applyBorder="1" applyProtection="1">
      <protection locked="0"/>
    </xf>
    <xf numFmtId="0" fontId="19" fillId="4" borderId="0" xfId="0" applyFont="1" applyFill="1" applyAlignment="1" applyProtection="1">
      <alignment vertical="top"/>
      <protection locked="0"/>
    </xf>
    <xf numFmtId="0" fontId="19" fillId="4" borderId="0" xfId="0" applyFont="1" applyFill="1" applyBorder="1" applyProtection="1">
      <protection locked="0"/>
    </xf>
    <xf numFmtId="0" fontId="42" fillId="4" borderId="0" xfId="0" applyFont="1" applyFill="1" applyBorder="1" applyAlignment="1" applyProtection="1">
      <alignment vertical="top" wrapText="1"/>
    </xf>
    <xf numFmtId="0" fontId="42" fillId="4" borderId="0" xfId="0" applyFont="1" applyFill="1" applyBorder="1" applyAlignment="1" applyProtection="1">
      <alignment vertical="top"/>
    </xf>
    <xf numFmtId="0" fontId="43" fillId="4" borderId="6" xfId="0" applyFont="1" applyFill="1" applyBorder="1" applyProtection="1">
      <protection locked="0"/>
    </xf>
    <xf numFmtId="0" fontId="43" fillId="4" borderId="0" xfId="0" applyFont="1" applyFill="1" applyBorder="1" applyProtection="1">
      <protection locked="0"/>
    </xf>
    <xf numFmtId="0" fontId="35" fillId="4" borderId="9" xfId="0" applyFont="1" applyFill="1" applyBorder="1" applyProtection="1">
      <protection locked="0"/>
    </xf>
    <xf numFmtId="0" fontId="35" fillId="4" borderId="0" xfId="0" applyFont="1" applyFill="1" applyBorder="1" applyProtection="1">
      <protection locked="0"/>
    </xf>
    <xf numFmtId="0" fontId="47" fillId="4" borderId="0" xfId="0" applyFont="1" applyFill="1" applyBorder="1" applyAlignment="1" applyProtection="1">
      <alignment vertical="center"/>
      <protection locked="0"/>
    </xf>
    <xf numFmtId="0" fontId="49" fillId="4" borderId="0" xfId="0" applyFont="1" applyFill="1" applyBorder="1" applyProtection="1">
      <protection locked="0"/>
    </xf>
    <xf numFmtId="0" fontId="50" fillId="4" borderId="0" xfId="0" applyFont="1" applyFill="1" applyAlignment="1" applyProtection="1">
      <alignment vertical="center"/>
    </xf>
    <xf numFmtId="0" fontId="21" fillId="4" borderId="0" xfId="0" applyFont="1" applyFill="1" applyBorder="1" applyAlignment="1" applyProtection="1">
      <alignment wrapText="1"/>
      <protection locked="0"/>
    </xf>
    <xf numFmtId="166" fontId="35" fillId="4" borderId="0" xfId="0" applyNumberFormat="1" applyFont="1" applyFill="1" applyBorder="1" applyProtection="1">
      <protection locked="0"/>
    </xf>
    <xf numFmtId="0" fontId="15" fillId="4" borderId="0" xfId="0" applyFont="1" applyFill="1" applyBorder="1" applyAlignment="1" applyProtection="1">
      <protection locked="0"/>
    </xf>
    <xf numFmtId="0" fontId="15" fillId="4" borderId="0" xfId="0" applyFont="1" applyFill="1" applyBorder="1" applyAlignment="1" applyProtection="1">
      <alignment vertical="center"/>
      <protection locked="0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3" fontId="20" fillId="4" borderId="0" xfId="0" applyNumberFormat="1" applyFont="1" applyFill="1" applyBorder="1" applyAlignment="1" applyProtection="1">
      <alignment vertical="center"/>
      <protection locked="0"/>
    </xf>
    <xf numFmtId="0" fontId="46" fillId="4" borderId="0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protection locked="0"/>
    </xf>
    <xf numFmtId="0" fontId="47" fillId="7" borderId="12" xfId="0" applyFont="1" applyFill="1" applyBorder="1" applyAlignment="1" applyProtection="1">
      <protection locked="0"/>
    </xf>
    <xf numFmtId="0" fontId="47" fillId="4" borderId="0" xfId="0" applyFont="1" applyFill="1" applyBorder="1" applyProtection="1">
      <protection locked="0"/>
    </xf>
    <xf numFmtId="0" fontId="20" fillId="4" borderId="5" xfId="1" applyNumberFormat="1" applyFont="1" applyFill="1" applyBorder="1" applyAlignment="1" applyProtection="1">
      <alignment vertical="center"/>
      <protection locked="0"/>
    </xf>
    <xf numFmtId="0" fontId="15" fillId="4" borderId="6" xfId="0" applyFont="1" applyFill="1" applyBorder="1" applyAlignment="1" applyProtection="1">
      <protection locked="0"/>
    </xf>
    <xf numFmtId="0" fontId="51" fillId="4" borderId="5" xfId="0" applyFont="1" applyFill="1" applyBorder="1" applyProtection="1">
      <protection locked="0"/>
    </xf>
    <xf numFmtId="0" fontId="51" fillId="4" borderId="0" xfId="0" applyFont="1" applyFill="1" applyBorder="1" applyProtection="1">
      <protection locked="0"/>
    </xf>
    <xf numFmtId="0" fontId="51" fillId="4" borderId="6" xfId="0" applyFont="1" applyFill="1" applyBorder="1" applyAlignment="1" applyProtection="1">
      <protection locked="0"/>
    </xf>
    <xf numFmtId="0" fontId="18" fillId="4" borderId="5" xfId="1" applyNumberFormat="1" applyFont="1" applyFill="1" applyBorder="1" applyAlignment="1" applyProtection="1">
      <alignment vertical="center"/>
      <protection locked="0"/>
    </xf>
    <xf numFmtId="0" fontId="40" fillId="4" borderId="5" xfId="0" applyFont="1" applyFill="1" applyBorder="1" applyAlignment="1" applyProtection="1">
      <alignment vertical="top"/>
      <protection locked="0"/>
    </xf>
    <xf numFmtId="0" fontId="49" fillId="4" borderId="6" xfId="0" applyFont="1" applyFill="1" applyBorder="1" applyAlignment="1" applyProtection="1">
      <protection locked="0"/>
    </xf>
    <xf numFmtId="0" fontId="52" fillId="4" borderId="5" xfId="0" applyFont="1" applyFill="1" applyBorder="1" applyAlignment="1" applyProtection="1">
      <alignment vertical="top"/>
      <protection locked="0"/>
    </xf>
    <xf numFmtId="0" fontId="52" fillId="4" borderId="7" xfId="0" applyFont="1" applyFill="1" applyBorder="1" applyAlignment="1" applyProtection="1">
      <alignment vertical="top"/>
      <protection locked="0"/>
    </xf>
    <xf numFmtId="0" fontId="49" fillId="4" borderId="9" xfId="0" applyFont="1" applyFill="1" applyBorder="1" applyAlignment="1" applyProtection="1"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53" fillId="4" borderId="0" xfId="0" applyFont="1" applyFill="1" applyBorder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54" fillId="4" borderId="0" xfId="0" applyFont="1" applyFill="1" applyProtection="1">
      <protection locked="0"/>
    </xf>
    <xf numFmtId="0" fontId="43" fillId="4" borderId="0" xfId="0" applyFont="1" applyFill="1" applyProtection="1">
      <protection locked="0"/>
    </xf>
    <xf numFmtId="0" fontId="43" fillId="0" borderId="0" xfId="0" applyFont="1" applyProtection="1">
      <protection locked="0"/>
    </xf>
    <xf numFmtId="0" fontId="47" fillId="0" borderId="0" xfId="0" applyFont="1" applyProtection="1">
      <protection locked="0"/>
    </xf>
    <xf numFmtId="0" fontId="51" fillId="4" borderId="6" xfId="0" applyFont="1" applyFill="1" applyBorder="1" applyAlignment="1" applyProtection="1">
      <alignment vertical="center"/>
      <protection locked="0"/>
    </xf>
    <xf numFmtId="0" fontId="51" fillId="0" borderId="0" xfId="0" applyFont="1" applyAlignment="1" applyProtection="1">
      <alignment vertical="center"/>
      <protection locked="0"/>
    </xf>
    <xf numFmtId="0" fontId="49" fillId="4" borderId="6" xfId="0" applyFont="1" applyFill="1" applyBorder="1" applyAlignment="1" applyProtection="1">
      <alignment vertical="center"/>
      <protection locked="0"/>
    </xf>
    <xf numFmtId="0" fontId="49" fillId="0" borderId="0" xfId="0" applyFont="1" applyAlignment="1" applyProtection="1">
      <alignment vertical="center"/>
      <protection locked="0"/>
    </xf>
    <xf numFmtId="0" fontId="43" fillId="4" borderId="6" xfId="0" applyFont="1" applyFill="1" applyBorder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35" fillId="0" borderId="0" xfId="0" applyFont="1" applyProtection="1">
      <protection locked="0"/>
    </xf>
    <xf numFmtId="0" fontId="21" fillId="4" borderId="6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19" fillId="0" borderId="0" xfId="0" applyFont="1" applyProtection="1">
      <protection locked="0"/>
    </xf>
    <xf numFmtId="0" fontId="55" fillId="4" borderId="0" xfId="4" applyFont="1" applyFill="1" applyProtection="1">
      <protection locked="0"/>
    </xf>
    <xf numFmtId="0" fontId="51" fillId="4" borderId="0" xfId="4" applyFont="1" applyFill="1" applyProtection="1">
      <protection locked="0"/>
    </xf>
    <xf numFmtId="0" fontId="19" fillId="4" borderId="0" xfId="4" applyFont="1" applyFill="1" applyProtection="1">
      <protection locked="0"/>
    </xf>
    <xf numFmtId="0" fontId="55" fillId="4" borderId="0" xfId="4" applyFont="1" applyFill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166" fontId="56" fillId="4" borderId="58" xfId="4" applyNumberFormat="1" applyFont="1" applyFill="1" applyBorder="1" applyAlignment="1" applyProtection="1">
      <protection locked="0"/>
    </xf>
    <xf numFmtId="0" fontId="54" fillId="0" borderId="0" xfId="0" applyFont="1" applyProtection="1">
      <protection locked="0"/>
    </xf>
    <xf numFmtId="166" fontId="57" fillId="4" borderId="6" xfId="2" applyNumberFormat="1" applyFont="1" applyFill="1" applyBorder="1" applyAlignment="1" applyProtection="1">
      <alignment vertical="center"/>
    </xf>
    <xf numFmtId="0" fontId="58" fillId="0" borderId="0" xfId="0" applyFont="1" applyAlignment="1" applyProtection="1">
      <alignment vertical="center"/>
      <protection locked="0"/>
    </xf>
    <xf numFmtId="166" fontId="40" fillId="4" borderId="6" xfId="2" applyNumberFormat="1" applyFont="1" applyFill="1" applyBorder="1" applyAlignment="1" applyProtection="1">
      <alignment vertical="center"/>
    </xf>
    <xf numFmtId="166" fontId="41" fillId="4" borderId="6" xfId="2" applyNumberFormat="1" applyFont="1" applyFill="1" applyBorder="1" applyAlignment="1" applyProtection="1">
      <alignment vertical="center"/>
    </xf>
    <xf numFmtId="166" fontId="44" fillId="4" borderId="6" xfId="2" applyNumberFormat="1" applyFont="1" applyFill="1" applyBorder="1" applyAlignment="1" applyProtection="1">
      <alignment vertical="center"/>
    </xf>
    <xf numFmtId="166" fontId="23" fillId="4" borderId="6" xfId="2" applyNumberFormat="1" applyFont="1" applyFill="1" applyBorder="1" applyAlignment="1" applyProtection="1">
      <alignment vertical="center"/>
    </xf>
    <xf numFmtId="166" fontId="48" fillId="4" borderId="6" xfId="2" applyNumberFormat="1" applyFont="1" applyFill="1" applyBorder="1" applyAlignment="1" applyProtection="1">
      <alignment vertical="center"/>
    </xf>
    <xf numFmtId="0" fontId="59" fillId="0" borderId="0" xfId="0" applyFont="1" applyAlignment="1" applyProtection="1">
      <alignment vertical="center"/>
      <protection locked="0"/>
    </xf>
    <xf numFmtId="166" fontId="18" fillId="4" borderId="9" xfId="2" applyNumberFormat="1" applyFont="1" applyFill="1" applyBorder="1" applyAlignment="1" applyProtection="1">
      <alignment vertical="center"/>
    </xf>
    <xf numFmtId="0" fontId="10" fillId="0" borderId="0" xfId="0" applyFont="1" applyProtection="1">
      <protection locked="0"/>
    </xf>
    <xf numFmtId="0" fontId="60" fillId="0" borderId="0" xfId="0" applyFont="1" applyProtection="1">
      <protection locked="0"/>
    </xf>
    <xf numFmtId="0" fontId="61" fillId="0" borderId="0" xfId="0" applyFont="1" applyProtection="1">
      <protection locked="0"/>
    </xf>
    <xf numFmtId="0" fontId="10" fillId="4" borderId="0" xfId="0" applyFont="1" applyFill="1" applyProtection="1">
      <protection locked="0"/>
    </xf>
    <xf numFmtId="0" fontId="63" fillId="9" borderId="12" xfId="0" applyFont="1" applyFill="1" applyBorder="1" applyProtection="1">
      <protection locked="0"/>
    </xf>
    <xf numFmtId="0" fontId="63" fillId="9" borderId="12" xfId="0" applyFont="1" applyFill="1" applyBorder="1" applyAlignment="1" applyProtection="1">
      <alignment horizontal="center"/>
      <protection locked="0"/>
    </xf>
    <xf numFmtId="0" fontId="63" fillId="9" borderId="46" xfId="0" applyFont="1" applyFill="1" applyBorder="1" applyAlignment="1" applyProtection="1">
      <alignment horizontal="center"/>
      <protection locked="0"/>
    </xf>
    <xf numFmtId="37" fontId="62" fillId="9" borderId="12" xfId="4" applyNumberFormat="1" applyFont="1" applyFill="1" applyBorder="1" applyAlignment="1" applyProtection="1">
      <alignment horizontal="center" vertical="center"/>
      <protection locked="0"/>
    </xf>
    <xf numFmtId="37" fontId="62" fillId="9" borderId="56" xfId="4" applyNumberFormat="1" applyFont="1" applyFill="1" applyBorder="1" applyAlignment="1" applyProtection="1">
      <alignment horizontal="center" vertical="center"/>
      <protection locked="0"/>
    </xf>
    <xf numFmtId="0" fontId="61" fillId="4" borderId="0" xfId="0" applyFont="1" applyFill="1" applyBorder="1" applyProtection="1">
      <protection locked="0"/>
    </xf>
    <xf numFmtId="166" fontId="69" fillId="4" borderId="8" xfId="2" applyNumberFormat="1" applyFont="1" applyFill="1" applyBorder="1" applyAlignment="1" applyProtection="1">
      <alignment horizontal="right" vertical="top"/>
      <protection locked="0"/>
    </xf>
    <xf numFmtId="0" fontId="68" fillId="4" borderId="0" xfId="0" applyFont="1" applyFill="1" applyBorder="1" applyProtection="1">
      <protection locked="0"/>
    </xf>
    <xf numFmtId="0" fontId="70" fillId="4" borderId="0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2" fillId="4" borderId="0" xfId="0" applyFont="1" applyFill="1" applyBorder="1" applyAlignment="1" applyProtection="1">
      <alignment vertical="top"/>
      <protection locked="0"/>
    </xf>
    <xf numFmtId="0" fontId="27" fillId="4" borderId="5" xfId="0" applyFont="1" applyFill="1" applyBorder="1" applyAlignment="1" applyProtection="1">
      <alignment vertical="top"/>
      <protection locked="0"/>
    </xf>
    <xf numFmtId="0" fontId="27" fillId="4" borderId="0" xfId="0" applyFont="1" applyFill="1" applyBorder="1" applyProtection="1"/>
    <xf numFmtId="0" fontId="3" fillId="4" borderId="0" xfId="0" applyFont="1" applyFill="1" applyBorder="1" applyAlignment="1" applyProtection="1">
      <alignment vertical="top"/>
    </xf>
    <xf numFmtId="166" fontId="3" fillId="4" borderId="0" xfId="2" applyNumberFormat="1" applyFont="1" applyFill="1" applyBorder="1" applyAlignment="1" applyProtection="1">
      <alignment horizontal="right" vertical="top"/>
    </xf>
    <xf numFmtId="166" fontId="3" fillId="4" borderId="13" xfId="2" applyNumberFormat="1" applyFont="1" applyFill="1" applyBorder="1" applyAlignment="1" applyProtection="1">
      <alignment horizontal="right" vertical="top"/>
    </xf>
    <xf numFmtId="0" fontId="3" fillId="4" borderId="0" xfId="0" applyFont="1" applyFill="1" applyBorder="1" applyAlignment="1" applyProtection="1">
      <alignment horizontal="left" vertical="top"/>
    </xf>
    <xf numFmtId="0" fontId="27" fillId="4" borderId="6" xfId="0" applyFont="1" applyFill="1" applyBorder="1" applyProtection="1">
      <protection locked="0"/>
    </xf>
    <xf numFmtId="0" fontId="27" fillId="4" borderId="0" xfId="0" applyFont="1" applyFill="1" applyAlignment="1" applyProtection="1">
      <alignment vertical="top"/>
      <protection locked="0"/>
    </xf>
    <xf numFmtId="166" fontId="3" fillId="4" borderId="0" xfId="2" applyNumberFormat="1" applyFont="1" applyFill="1" applyBorder="1" applyAlignment="1" applyProtection="1">
      <alignment horizontal="right" vertical="top"/>
      <protection locked="0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justify" vertical="top"/>
    </xf>
    <xf numFmtId="166" fontId="3" fillId="4" borderId="0" xfId="2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Border="1" applyAlignment="1" applyProtection="1">
      <alignment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29" fillId="4" borderId="0" xfId="0" applyFont="1" applyFill="1" applyBorder="1" applyAlignment="1" applyProtection="1">
      <alignment vertical="top"/>
    </xf>
    <xf numFmtId="166" fontId="29" fillId="4" borderId="0" xfId="2" applyNumberFormat="1" applyFont="1" applyFill="1" applyBorder="1" applyAlignment="1" applyProtection="1">
      <alignment horizontal="right" vertical="top"/>
    </xf>
    <xf numFmtId="0" fontId="29" fillId="4" borderId="0" xfId="0" applyFont="1" applyFill="1" applyBorder="1" applyAlignment="1" applyProtection="1">
      <alignment horizontal="left" vertical="top" wrapText="1"/>
    </xf>
    <xf numFmtId="0" fontId="28" fillId="4" borderId="7" xfId="0" applyFont="1" applyFill="1" applyBorder="1" applyAlignment="1" applyProtection="1">
      <alignment vertical="top"/>
      <protection locked="0"/>
    </xf>
    <xf numFmtId="0" fontId="27" fillId="4" borderId="8" xfId="0" applyFont="1" applyFill="1" applyBorder="1" applyProtection="1"/>
    <xf numFmtId="0" fontId="27" fillId="4" borderId="8" xfId="0" applyFont="1" applyFill="1" applyBorder="1" applyProtection="1">
      <protection locked="0"/>
    </xf>
    <xf numFmtId="0" fontId="27" fillId="4" borderId="14" xfId="0" applyFont="1" applyFill="1" applyBorder="1" applyProtection="1"/>
    <xf numFmtId="0" fontId="26" fillId="4" borderId="8" xfId="0" applyFont="1" applyFill="1" applyBorder="1" applyAlignment="1" applyProtection="1">
      <alignment vertical="top" wrapText="1"/>
    </xf>
    <xf numFmtId="166" fontId="26" fillId="4" borderId="8" xfId="2" applyNumberFormat="1" applyFont="1" applyFill="1" applyBorder="1" applyAlignment="1" applyProtection="1">
      <alignment horizontal="right" vertical="top"/>
      <protection locked="0"/>
    </xf>
    <xf numFmtId="0" fontId="27" fillId="4" borderId="9" xfId="0" applyFont="1" applyFill="1" applyBorder="1" applyProtection="1">
      <protection locked="0"/>
    </xf>
    <xf numFmtId="0" fontId="28" fillId="4" borderId="5" xfId="0" applyFont="1" applyFill="1" applyBorder="1" applyAlignment="1" applyProtection="1">
      <alignment vertical="top"/>
      <protection locked="0"/>
    </xf>
    <xf numFmtId="0" fontId="26" fillId="4" borderId="0" xfId="0" applyFont="1" applyFill="1" applyBorder="1" applyAlignment="1" applyProtection="1">
      <alignment vertical="top" wrapText="1"/>
    </xf>
    <xf numFmtId="0" fontId="26" fillId="4" borderId="0" xfId="0" applyFont="1" applyFill="1" applyBorder="1" applyAlignment="1" applyProtection="1">
      <alignment horizontal="left" vertical="top" wrapText="1"/>
    </xf>
    <xf numFmtId="166" fontId="26" fillId="4" borderId="0" xfId="2" applyNumberFormat="1" applyFont="1" applyFill="1" applyBorder="1" applyAlignment="1" applyProtection="1">
      <alignment horizontal="right" vertical="top"/>
      <protection locked="0"/>
    </xf>
    <xf numFmtId="0" fontId="27" fillId="4" borderId="0" xfId="0" applyFont="1" applyFill="1" applyBorder="1" applyAlignment="1" applyProtection="1">
      <alignment vertical="top" wrapText="1"/>
    </xf>
    <xf numFmtId="166" fontId="3" fillId="4" borderId="13" xfId="0" applyNumberFormat="1" applyFont="1" applyFill="1" applyBorder="1" applyAlignment="1" applyProtection="1">
      <alignment horizontal="right" vertical="top"/>
    </xf>
    <xf numFmtId="166" fontId="3" fillId="4" borderId="0" xfId="0" applyNumberFormat="1" applyFont="1" applyFill="1" applyBorder="1" applyAlignment="1" applyProtection="1">
      <alignment horizontal="right" vertical="top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166" fontId="3" fillId="4" borderId="0" xfId="0" applyNumberFormat="1" applyFont="1" applyFill="1" applyBorder="1" applyAlignment="1" applyProtection="1">
      <alignment horizontal="right" vertical="top"/>
      <protection locked="0"/>
    </xf>
    <xf numFmtId="0" fontId="3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 wrapText="1"/>
    </xf>
    <xf numFmtId="0" fontId="26" fillId="4" borderId="13" xfId="0" applyFont="1" applyFill="1" applyBorder="1" applyAlignment="1" applyProtection="1">
      <alignment horizontal="left" vertical="center"/>
    </xf>
    <xf numFmtId="166" fontId="26" fillId="4" borderId="0" xfId="2" applyNumberFormat="1" applyFont="1" applyFill="1" applyBorder="1" applyAlignment="1" applyProtection="1">
      <alignment horizontal="right" vertical="top"/>
    </xf>
    <xf numFmtId="0" fontId="26" fillId="4" borderId="13" xfId="0" applyFont="1" applyFill="1" applyBorder="1" applyAlignment="1" applyProtection="1">
      <alignment vertical="top"/>
    </xf>
    <xf numFmtId="0" fontId="26" fillId="4" borderId="0" xfId="0" applyFont="1" applyFill="1" applyBorder="1" applyAlignment="1" applyProtection="1">
      <alignment horizontal="left" vertical="center"/>
    </xf>
    <xf numFmtId="166" fontId="3" fillId="4" borderId="13" xfId="2" applyNumberFormat="1" applyFont="1" applyFill="1" applyBorder="1" applyAlignment="1" applyProtection="1">
      <alignment horizontal="right" vertical="center"/>
    </xf>
    <xf numFmtId="166" fontId="3" fillId="4" borderId="0" xfId="2" applyNumberFormat="1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vertical="top" wrapText="1"/>
      <protection locked="0"/>
    </xf>
    <xf numFmtId="3" fontId="3" fillId="4" borderId="0" xfId="2" applyNumberFormat="1" applyFont="1" applyFill="1" applyBorder="1" applyAlignment="1" applyProtection="1">
      <alignment vertical="top"/>
      <protection locked="0"/>
    </xf>
    <xf numFmtId="3" fontId="3" fillId="4" borderId="13" xfId="2" applyNumberFormat="1" applyFont="1" applyFill="1" applyBorder="1" applyAlignment="1" applyProtection="1">
      <alignment vertical="top"/>
    </xf>
    <xf numFmtId="3" fontId="3" fillId="4" borderId="0" xfId="2" applyNumberFormat="1" applyFont="1" applyFill="1" applyBorder="1" applyAlignment="1" applyProtection="1">
      <alignment vertical="top"/>
    </xf>
    <xf numFmtId="0" fontId="26" fillId="4" borderId="13" xfId="0" applyFont="1" applyFill="1" applyBorder="1" applyAlignment="1" applyProtection="1">
      <alignment horizontal="left" vertical="center"/>
      <protection locked="0"/>
    </xf>
    <xf numFmtId="0" fontId="27" fillId="4" borderId="7" xfId="0" applyFont="1" applyFill="1" applyBorder="1" applyAlignment="1" applyProtection="1">
      <alignment vertical="top"/>
      <protection locked="0"/>
    </xf>
    <xf numFmtId="0" fontId="27" fillId="4" borderId="8" xfId="0" applyFont="1" applyFill="1" applyBorder="1" applyAlignment="1" applyProtection="1">
      <alignment vertical="top"/>
      <protection locked="0"/>
    </xf>
    <xf numFmtId="0" fontId="27" fillId="4" borderId="14" xfId="0" applyFont="1" applyFill="1" applyBorder="1" applyAlignment="1" applyProtection="1">
      <alignment vertical="top"/>
      <protection locked="0"/>
    </xf>
    <xf numFmtId="166" fontId="27" fillId="4" borderId="8" xfId="0" applyNumberFormat="1" applyFont="1" applyFill="1" applyBorder="1" applyAlignment="1" applyProtection="1">
      <alignment vertical="top"/>
      <protection locked="0"/>
    </xf>
    <xf numFmtId="166" fontId="27" fillId="4" borderId="0" xfId="0" applyNumberFormat="1" applyFont="1" applyFill="1" applyBorder="1" applyAlignment="1" applyProtection="1">
      <alignment vertical="top"/>
      <protection locked="0"/>
    </xf>
    <xf numFmtId="0" fontId="27" fillId="4" borderId="0" xfId="0" applyFont="1" applyFill="1" applyBorder="1" applyAlignment="1" applyProtection="1">
      <alignment horizontal="left" vertical="center"/>
      <protection locked="0"/>
    </xf>
    <xf numFmtId="0" fontId="27" fillId="4" borderId="0" xfId="0" applyFont="1" applyFill="1" applyAlignment="1" applyProtection="1">
      <alignment horizontal="left" vertical="center"/>
      <protection locked="0"/>
    </xf>
    <xf numFmtId="43" fontId="3" fillId="4" borderId="0" xfId="2" applyFont="1" applyFill="1" applyBorder="1" applyProtection="1"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43" fontId="30" fillId="4" borderId="0" xfId="2" applyFont="1" applyFill="1" applyBorder="1" applyAlignment="1" applyProtection="1">
      <alignment horizontal="center" vertical="center"/>
    </xf>
    <xf numFmtId="0" fontId="27" fillId="4" borderId="0" xfId="0" applyFont="1" applyFill="1" applyProtection="1">
      <protection locked="0"/>
    </xf>
    <xf numFmtId="0" fontId="26" fillId="4" borderId="0" xfId="0" applyFont="1" applyFill="1" applyBorder="1" applyAlignment="1" applyProtection="1">
      <alignment horizontal="right" vertical="top"/>
      <protection locked="0"/>
    </xf>
    <xf numFmtId="0" fontId="27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right"/>
      <protection locked="0"/>
    </xf>
    <xf numFmtId="43" fontId="3" fillId="4" borderId="0" xfId="2" applyFont="1" applyFill="1" applyBorder="1" applyAlignment="1" applyProtection="1">
      <alignment vertical="top"/>
      <protection locked="0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165" fontId="69" fillId="9" borderId="11" xfId="2" applyNumberFormat="1" applyFont="1" applyFill="1" applyBorder="1" applyAlignment="1" applyProtection="1">
      <alignment horizontal="center" wrapText="1"/>
      <protection locked="0"/>
    </xf>
    <xf numFmtId="165" fontId="69" fillId="9" borderId="44" xfId="2" applyNumberFormat="1" applyFont="1" applyFill="1" applyBorder="1" applyAlignment="1" applyProtection="1">
      <alignment horizontal="center" wrapText="1"/>
      <protection locked="0"/>
    </xf>
    <xf numFmtId="0" fontId="73" fillId="9" borderId="49" xfId="3" applyFont="1" applyFill="1" applyBorder="1" applyAlignment="1" applyProtection="1">
      <alignment horizontal="center" vertical="center" wrapText="1"/>
      <protection locked="0"/>
    </xf>
    <xf numFmtId="0" fontId="73" fillId="9" borderId="49" xfId="0" applyFont="1" applyFill="1" applyBorder="1" applyAlignment="1" applyProtection="1">
      <alignment horizontal="center" vertical="center" wrapText="1"/>
      <protection locked="0"/>
    </xf>
    <xf numFmtId="0" fontId="73" fillId="9" borderId="50" xfId="3" applyFont="1" applyFill="1" applyBorder="1" applyAlignment="1" applyProtection="1">
      <alignment horizontal="center" vertical="center" wrapText="1"/>
      <protection locked="0"/>
    </xf>
    <xf numFmtId="0" fontId="73" fillId="9" borderId="51" xfId="3" applyFont="1" applyFill="1" applyBorder="1" applyAlignment="1" applyProtection="1">
      <alignment horizontal="center" vertical="center" wrapText="1"/>
      <protection locked="0"/>
    </xf>
    <xf numFmtId="0" fontId="2" fillId="4" borderId="5" xfId="1" applyNumberFormat="1" applyFont="1" applyFill="1" applyBorder="1" applyAlignment="1" applyProtection="1">
      <alignment horizontal="centerContinuous" vertical="center"/>
      <protection locked="0"/>
    </xf>
    <xf numFmtId="0" fontId="2" fillId="9" borderId="0" xfId="1" applyNumberFormat="1" applyFont="1" applyFill="1" applyBorder="1" applyAlignment="1" applyProtection="1">
      <alignment horizontal="center" vertical="center"/>
      <protection locked="0"/>
    </xf>
    <xf numFmtId="0" fontId="2" fillId="9" borderId="15" xfId="1" applyNumberFormat="1" applyFont="1" applyFill="1" applyBorder="1" applyAlignment="1" applyProtection="1">
      <alignment horizontal="center" vertical="center"/>
      <protection locked="0"/>
    </xf>
    <xf numFmtId="0" fontId="2" fillId="9" borderId="18" xfId="1" applyNumberFormat="1" applyFont="1" applyFill="1" applyBorder="1" applyAlignment="1" applyProtection="1">
      <alignment horizontal="center" vertical="center"/>
      <protection locked="0"/>
    </xf>
    <xf numFmtId="0" fontId="2" fillId="9" borderId="6" xfId="1" applyNumberFormat="1" applyFont="1" applyFill="1" applyBorder="1" applyAlignment="1" applyProtection="1">
      <alignment horizontal="center" vertical="center"/>
      <protection locked="0"/>
    </xf>
    <xf numFmtId="0" fontId="72" fillId="4" borderId="5" xfId="1" applyNumberFormat="1" applyFont="1" applyFill="1" applyBorder="1" applyAlignment="1" applyProtection="1">
      <alignment vertical="center"/>
      <protection locked="0"/>
    </xf>
    <xf numFmtId="166" fontId="72" fillId="4" borderId="16" xfId="0" applyNumberFormat="1" applyFont="1" applyFill="1" applyBorder="1" applyAlignment="1" applyProtection="1">
      <alignment vertical="center"/>
    </xf>
    <xf numFmtId="166" fontId="72" fillId="4" borderId="13" xfId="0" applyNumberFormat="1" applyFont="1" applyFill="1" applyBorder="1" applyAlignment="1" applyProtection="1">
      <alignment vertical="center"/>
    </xf>
    <xf numFmtId="0" fontId="72" fillId="4" borderId="6" xfId="0" applyFont="1" applyFill="1" applyBorder="1" applyAlignment="1" applyProtection="1">
      <alignment vertical="top"/>
      <protection locked="0"/>
    </xf>
    <xf numFmtId="0" fontId="74" fillId="4" borderId="5" xfId="0" applyFont="1" applyFill="1" applyBorder="1" applyAlignment="1" applyProtection="1">
      <protection locked="0"/>
    </xf>
    <xf numFmtId="0" fontId="75" fillId="4" borderId="0" xfId="0" applyFont="1" applyFill="1" applyBorder="1" applyAlignment="1" applyProtection="1">
      <alignment vertical="top"/>
      <protection locked="0"/>
    </xf>
    <xf numFmtId="0" fontId="75" fillId="4" borderId="0" xfId="0" applyFont="1" applyFill="1" applyBorder="1" applyAlignment="1" applyProtection="1">
      <alignment vertical="center"/>
      <protection locked="0"/>
    </xf>
    <xf numFmtId="166" fontId="65" fillId="4" borderId="16" xfId="0" applyNumberFormat="1" applyFont="1" applyFill="1" applyBorder="1" applyAlignment="1" applyProtection="1">
      <alignment vertical="center"/>
      <protection locked="0"/>
    </xf>
    <xf numFmtId="166" fontId="65" fillId="4" borderId="16" xfId="0" applyNumberFormat="1" applyFont="1" applyFill="1" applyBorder="1" applyAlignment="1" applyProtection="1">
      <alignment horizontal="center" vertical="center"/>
      <protection locked="0"/>
    </xf>
    <xf numFmtId="166" fontId="76" fillId="4" borderId="16" xfId="0" applyNumberFormat="1" applyFont="1" applyFill="1" applyBorder="1" applyAlignment="1" applyProtection="1">
      <alignment horizontal="center" vertical="center"/>
      <protection locked="0"/>
    </xf>
    <xf numFmtId="166" fontId="65" fillId="4" borderId="13" xfId="0" applyNumberFormat="1" applyFont="1" applyFill="1" applyBorder="1" applyAlignment="1" applyProtection="1">
      <alignment vertical="center"/>
      <protection locked="0"/>
    </xf>
    <xf numFmtId="166" fontId="74" fillId="4" borderId="6" xfId="0" applyNumberFormat="1" applyFont="1" applyFill="1" applyBorder="1" applyAlignment="1" applyProtection="1">
      <alignment vertical="top"/>
      <protection locked="0"/>
    </xf>
    <xf numFmtId="0" fontId="77" fillId="4" borderId="5" xfId="0" applyFont="1" applyFill="1" applyBorder="1" applyAlignment="1" applyProtection="1">
      <protection locked="0"/>
    </xf>
    <xf numFmtId="0" fontId="66" fillId="4" borderId="0" xfId="0" applyFont="1" applyFill="1" applyBorder="1" applyAlignment="1" applyProtection="1">
      <alignment vertical="top"/>
      <protection locked="0"/>
    </xf>
    <xf numFmtId="166" fontId="66" fillId="4" borderId="16" xfId="0" applyNumberFormat="1" applyFont="1" applyFill="1" applyBorder="1" applyAlignment="1" applyProtection="1">
      <alignment vertical="center"/>
    </xf>
    <xf numFmtId="166" fontId="66" fillId="4" borderId="13" xfId="0" applyNumberFormat="1" applyFont="1" applyFill="1" applyBorder="1" applyAlignment="1" applyProtection="1">
      <alignment vertical="center"/>
    </xf>
    <xf numFmtId="166" fontId="77" fillId="4" borderId="6" xfId="0" applyNumberFormat="1" applyFont="1" applyFill="1" applyBorder="1" applyAlignment="1" applyProtection="1">
      <alignment vertical="top"/>
      <protection locked="0"/>
    </xf>
    <xf numFmtId="0" fontId="61" fillId="4" borderId="5" xfId="0" applyFont="1" applyFill="1" applyBorder="1" applyAlignment="1" applyProtection="1">
      <protection locked="0"/>
    </xf>
    <xf numFmtId="0" fontId="78" fillId="4" borderId="0" xfId="0" applyFont="1" applyFill="1" applyBorder="1" applyAlignment="1" applyProtection="1">
      <alignment vertical="top"/>
      <protection locked="0"/>
    </xf>
    <xf numFmtId="0" fontId="64" fillId="4" borderId="0" xfId="0" applyFont="1" applyFill="1" applyBorder="1" applyAlignment="1" applyProtection="1">
      <alignment vertical="top"/>
      <protection locked="0"/>
    </xf>
    <xf numFmtId="0" fontId="64" fillId="4" borderId="0" xfId="0" applyFont="1" applyFill="1" applyBorder="1" applyAlignment="1" applyProtection="1">
      <alignment horizontal="left" vertical="center"/>
      <protection locked="0"/>
    </xf>
    <xf numFmtId="166" fontId="64" fillId="4" borderId="16" xfId="0" applyNumberFormat="1" applyFont="1" applyFill="1" applyBorder="1" applyAlignment="1" applyProtection="1">
      <alignment vertical="center"/>
      <protection locked="0"/>
    </xf>
    <xf numFmtId="166" fontId="64" fillId="4" borderId="13" xfId="0" applyNumberFormat="1" applyFont="1" applyFill="1" applyBorder="1" applyAlignment="1" applyProtection="1">
      <alignment vertical="center"/>
      <protection locked="0"/>
    </xf>
    <xf numFmtId="166" fontId="61" fillId="4" borderId="6" xfId="0" applyNumberFormat="1" applyFont="1" applyFill="1" applyBorder="1" applyAlignment="1" applyProtection="1">
      <alignment vertical="top"/>
      <protection locked="0"/>
    </xf>
    <xf numFmtId="0" fontId="64" fillId="4" borderId="0" xfId="0" applyFont="1" applyFill="1" applyBorder="1" applyAlignment="1" applyProtection="1">
      <alignment horizontal="left" vertical="top"/>
      <protection locked="0"/>
    </xf>
    <xf numFmtId="0" fontId="25" fillId="4" borderId="5" xfId="0" applyFont="1" applyFill="1" applyBorder="1" applyAlignment="1" applyProtection="1">
      <protection locked="0"/>
    </xf>
    <xf numFmtId="0" fontId="79" fillId="4" borderId="0" xfId="0" applyFont="1" applyFill="1" applyBorder="1" applyAlignment="1" applyProtection="1">
      <alignment vertical="top"/>
      <protection locked="0"/>
    </xf>
    <xf numFmtId="0" fontId="65" fillId="4" borderId="0" xfId="0" applyFont="1" applyFill="1" applyBorder="1" applyAlignment="1" applyProtection="1">
      <alignment horizontal="left" vertical="top"/>
      <protection locked="0"/>
    </xf>
    <xf numFmtId="166" fontId="76" fillId="4" borderId="16" xfId="0" applyNumberFormat="1" applyFont="1" applyFill="1" applyBorder="1" applyAlignment="1" applyProtection="1">
      <alignment vertical="center"/>
      <protection locked="0"/>
    </xf>
    <xf numFmtId="166" fontId="76" fillId="4" borderId="13" xfId="0" applyNumberFormat="1" applyFont="1" applyFill="1" applyBorder="1" applyAlignment="1" applyProtection="1">
      <alignment vertical="center"/>
      <protection locked="0"/>
    </xf>
    <xf numFmtId="166" fontId="25" fillId="4" borderId="6" xfId="0" applyNumberFormat="1" applyFont="1" applyFill="1" applyBorder="1" applyAlignment="1" applyProtection="1">
      <alignment vertical="top"/>
      <protection locked="0"/>
    </xf>
    <xf numFmtId="166" fontId="80" fillId="4" borderId="16" xfId="0" applyNumberFormat="1" applyFont="1" applyFill="1" applyBorder="1" applyAlignment="1" applyProtection="1">
      <alignment vertical="center"/>
    </xf>
    <xf numFmtId="0" fontId="70" fillId="4" borderId="5" xfId="0" applyFont="1" applyFill="1" applyBorder="1" applyAlignment="1" applyProtection="1">
      <protection locked="0"/>
    </xf>
    <xf numFmtId="166" fontId="5" fillId="4" borderId="16" xfId="0" applyNumberFormat="1" applyFont="1" applyFill="1" applyBorder="1" applyAlignment="1" applyProtection="1">
      <alignment vertical="center"/>
      <protection locked="0"/>
    </xf>
    <xf numFmtId="166" fontId="5" fillId="4" borderId="16" xfId="0" applyNumberFormat="1" applyFont="1" applyFill="1" applyBorder="1" applyAlignment="1" applyProtection="1">
      <alignment horizontal="center" vertical="center"/>
      <protection locked="0"/>
    </xf>
    <xf numFmtId="166" fontId="2" fillId="4" borderId="16" xfId="0" applyNumberFormat="1" applyFont="1" applyFill="1" applyBorder="1" applyAlignment="1" applyProtection="1">
      <alignment horizontal="center" vertical="center"/>
      <protection locked="0"/>
    </xf>
    <xf numFmtId="166" fontId="2" fillId="4" borderId="16" xfId="0" applyNumberFormat="1" applyFont="1" applyFill="1" applyBorder="1" applyAlignment="1" applyProtection="1">
      <alignment horizontal="right" vertical="center"/>
      <protection locked="0"/>
    </xf>
    <xf numFmtId="166" fontId="2" fillId="4" borderId="13" xfId="0" applyNumberFormat="1" applyFont="1" applyFill="1" applyBorder="1" applyAlignment="1" applyProtection="1">
      <alignment horizontal="right" vertical="center"/>
      <protection locked="0"/>
    </xf>
    <xf numFmtId="166" fontId="70" fillId="4" borderId="6" xfId="0" applyNumberFormat="1" applyFont="1" applyFill="1" applyBorder="1" applyAlignment="1" applyProtection="1">
      <alignment vertical="top"/>
      <protection locked="0"/>
    </xf>
    <xf numFmtId="166" fontId="72" fillId="4" borderId="16" xfId="0" applyNumberFormat="1" applyFont="1" applyFill="1" applyBorder="1" applyAlignment="1" applyProtection="1">
      <alignment vertical="center"/>
      <protection locked="0"/>
    </xf>
    <xf numFmtId="166" fontId="72" fillId="4" borderId="13" xfId="0" applyNumberFormat="1" applyFont="1" applyFill="1" applyBorder="1" applyAlignment="1" applyProtection="1">
      <alignment vertical="center"/>
      <protection locked="0"/>
    </xf>
    <xf numFmtId="166" fontId="65" fillId="4" borderId="16" xfId="2" applyNumberFormat="1" applyFont="1" applyFill="1" applyBorder="1" applyAlignment="1" applyProtection="1">
      <alignment horizontal="right" vertical="center"/>
      <protection locked="0"/>
    </xf>
    <xf numFmtId="166" fontId="65" fillId="4" borderId="13" xfId="2" applyNumberFormat="1" applyFont="1" applyFill="1" applyBorder="1" applyAlignment="1" applyProtection="1">
      <alignment horizontal="right" vertical="center"/>
      <protection locked="0"/>
    </xf>
    <xf numFmtId="0" fontId="72" fillId="4" borderId="5" xfId="1" applyNumberFormat="1" applyFont="1" applyFill="1" applyBorder="1" applyAlignment="1" applyProtection="1">
      <alignment vertical="center" wrapText="1"/>
      <protection locked="0"/>
    </xf>
    <xf numFmtId="166" fontId="81" fillId="4" borderId="6" xfId="0" applyNumberFormat="1" applyFont="1" applyFill="1" applyBorder="1" applyAlignment="1" applyProtection="1">
      <alignment vertical="top" wrapText="1"/>
      <protection locked="0"/>
    </xf>
    <xf numFmtId="0" fontId="66" fillId="4" borderId="5" xfId="1" applyNumberFormat="1" applyFont="1" applyFill="1" applyBorder="1" applyAlignment="1" applyProtection="1">
      <alignment vertical="center"/>
      <protection locked="0"/>
    </xf>
    <xf numFmtId="166" fontId="66" fillId="4" borderId="16" xfId="0" applyNumberFormat="1" applyFont="1" applyFill="1" applyBorder="1" applyAlignment="1" applyProtection="1">
      <alignment vertical="center"/>
      <protection locked="0"/>
    </xf>
    <xf numFmtId="166" fontId="66" fillId="4" borderId="13" xfId="0" applyNumberFormat="1" applyFont="1" applyFill="1" applyBorder="1" applyAlignment="1" applyProtection="1">
      <alignment vertical="center"/>
      <protection locked="0"/>
    </xf>
    <xf numFmtId="0" fontId="66" fillId="4" borderId="6" xfId="0" applyFont="1" applyFill="1" applyBorder="1" applyAlignment="1" applyProtection="1">
      <alignment vertical="top"/>
      <protection locked="0"/>
    </xf>
    <xf numFmtId="166" fontId="64" fillId="4" borderId="16" xfId="0" applyNumberFormat="1" applyFont="1" applyFill="1" applyBorder="1" applyAlignment="1" applyProtection="1">
      <alignment vertical="center"/>
    </xf>
    <xf numFmtId="0" fontId="65" fillId="4" borderId="0" xfId="0" applyFont="1" applyFill="1" applyBorder="1" applyAlignment="1" applyProtection="1">
      <alignment horizontal="left" vertical="center"/>
      <protection locked="0"/>
    </xf>
    <xf numFmtId="166" fontId="66" fillId="4" borderId="16" xfId="0" applyNumberFormat="1" applyFont="1" applyFill="1" applyBorder="1" applyAlignment="1" applyProtection="1">
      <alignment horizontal="center" vertical="center"/>
      <protection locked="0"/>
    </xf>
    <xf numFmtId="166" fontId="66" fillId="4" borderId="16" xfId="2" applyNumberFormat="1" applyFont="1" applyFill="1" applyBorder="1" applyAlignment="1" applyProtection="1">
      <alignment horizontal="right" vertical="center"/>
      <protection locked="0"/>
    </xf>
    <xf numFmtId="166" fontId="66" fillId="4" borderId="13" xfId="2" applyNumberFormat="1" applyFont="1" applyFill="1" applyBorder="1" applyAlignment="1" applyProtection="1">
      <alignment horizontal="right" vertical="center"/>
      <protection locked="0"/>
    </xf>
    <xf numFmtId="0" fontId="82" fillId="4" borderId="7" xfId="0" applyFont="1" applyFill="1" applyBorder="1" applyAlignment="1" applyProtection="1">
      <protection locked="0"/>
    </xf>
    <xf numFmtId="0" fontId="83" fillId="4" borderId="17" xfId="0" applyFont="1" applyFill="1" applyBorder="1" applyAlignment="1" applyProtection="1">
      <alignment vertical="top"/>
      <protection locked="0"/>
    </xf>
    <xf numFmtId="3" fontId="83" fillId="4" borderId="17" xfId="0" applyNumberFormat="1" applyFont="1" applyFill="1" applyBorder="1" applyAlignment="1" applyProtection="1">
      <alignment horizontal="center" vertical="top"/>
      <protection locked="0"/>
    </xf>
    <xf numFmtId="166" fontId="66" fillId="4" borderId="17" xfId="2" applyNumberFormat="1" applyFont="1" applyFill="1" applyBorder="1" applyAlignment="1" applyProtection="1">
      <alignment horizontal="right" vertical="center"/>
    </xf>
    <xf numFmtId="166" fontId="66" fillId="4" borderId="14" xfId="2" applyNumberFormat="1" applyFont="1" applyFill="1" applyBorder="1" applyAlignment="1" applyProtection="1">
      <alignment horizontal="right" vertical="center"/>
    </xf>
    <xf numFmtId="166" fontId="82" fillId="4" borderId="9" xfId="0" applyNumberFormat="1" applyFont="1" applyFill="1" applyBorder="1" applyAlignment="1" applyProtection="1">
      <alignment vertical="top"/>
      <protection locked="0"/>
    </xf>
    <xf numFmtId="0" fontId="70" fillId="4" borderId="0" xfId="0" applyFont="1" applyFill="1" applyBorder="1" applyAlignment="1" applyProtection="1">
      <protection locked="0"/>
    </xf>
    <xf numFmtId="0" fontId="70" fillId="4" borderId="0" xfId="0" applyFont="1" applyFill="1" applyBorder="1" applyAlignment="1" applyProtection="1">
      <alignment vertical="center"/>
      <protection locked="0"/>
    </xf>
    <xf numFmtId="0" fontId="37" fillId="9" borderId="10" xfId="3" applyFont="1" applyFill="1" applyBorder="1" applyAlignment="1" applyProtection="1">
      <alignment vertical="center" wrapText="1"/>
      <protection locked="0"/>
    </xf>
    <xf numFmtId="0" fontId="73" fillId="9" borderId="20" xfId="3" applyFont="1" applyFill="1" applyBorder="1" applyAlignment="1" applyProtection="1">
      <alignment horizontal="center" vertical="center" wrapText="1"/>
      <protection locked="0"/>
    </xf>
    <xf numFmtId="0" fontId="73" fillId="9" borderId="20" xfId="0" applyFont="1" applyFill="1" applyBorder="1" applyAlignment="1" applyProtection="1">
      <alignment horizontal="center" vertical="center" wrapText="1"/>
      <protection locked="0"/>
    </xf>
    <xf numFmtId="0" fontId="73" fillId="9" borderId="11" xfId="3" applyFont="1" applyFill="1" applyBorder="1" applyAlignment="1" applyProtection="1">
      <alignment horizontal="center" vertical="center" wrapText="1"/>
      <protection locked="0"/>
    </xf>
    <xf numFmtId="0" fontId="2" fillId="4" borderId="0" xfId="1" applyNumberFormat="1" applyFont="1" applyFill="1" applyBorder="1" applyAlignment="1" applyProtection="1">
      <alignment vertical="center"/>
      <protection locked="0"/>
    </xf>
    <xf numFmtId="0" fontId="2" fillId="4" borderId="16" xfId="1" applyNumberFormat="1" applyFont="1" applyFill="1" applyBorder="1" applyAlignment="1" applyProtection="1">
      <alignment vertical="center"/>
      <protection locked="0"/>
    </xf>
    <xf numFmtId="0" fontId="60" fillId="4" borderId="0" xfId="0" applyFont="1" applyFill="1" applyBorder="1" applyAlignment="1" applyProtection="1">
      <alignment vertical="center"/>
      <protection locked="0"/>
    </xf>
    <xf numFmtId="0" fontId="60" fillId="4" borderId="0" xfId="0" applyFont="1" applyFill="1" applyBorder="1" applyProtection="1">
      <protection locked="0"/>
    </xf>
    <xf numFmtId="0" fontId="72" fillId="4" borderId="16" xfId="1" applyNumberFormat="1" applyFont="1" applyFill="1" applyBorder="1" applyAlignment="1" applyProtection="1">
      <alignment vertical="top"/>
      <protection locked="0"/>
    </xf>
    <xf numFmtId="0" fontId="72" fillId="4" borderId="0" xfId="1" applyNumberFormat="1" applyFont="1" applyFill="1" applyBorder="1" applyAlignment="1" applyProtection="1">
      <alignment vertical="top"/>
      <protection locked="0"/>
    </xf>
    <xf numFmtId="0" fontId="80" fillId="4" borderId="0" xfId="1" applyNumberFormat="1" applyFont="1" applyFill="1" applyBorder="1" applyAlignment="1" applyProtection="1">
      <alignment vertical="center"/>
      <protection locked="0"/>
    </xf>
    <xf numFmtId="0" fontId="69" fillId="4" borderId="0" xfId="0" applyFont="1" applyFill="1" applyBorder="1" applyAlignment="1" applyProtection="1">
      <alignment vertical="top"/>
      <protection locked="0"/>
    </xf>
    <xf numFmtId="0" fontId="69" fillId="4" borderId="16" xfId="0" applyFont="1" applyFill="1" applyBorder="1" applyAlignment="1" applyProtection="1">
      <alignment vertical="top"/>
      <protection locked="0"/>
    </xf>
    <xf numFmtId="0" fontId="77" fillId="4" borderId="0" xfId="0" applyFont="1" applyFill="1" applyBorder="1" applyProtection="1">
      <protection locked="0"/>
    </xf>
    <xf numFmtId="0" fontId="66" fillId="4" borderId="0" xfId="0" applyFont="1" applyFill="1" applyBorder="1" applyAlignment="1" applyProtection="1">
      <alignment vertical="center"/>
      <protection locked="0"/>
    </xf>
    <xf numFmtId="166" fontId="66" fillId="4" borderId="0" xfId="0" applyNumberFormat="1" applyFont="1" applyFill="1" applyBorder="1" applyAlignment="1" applyProtection="1">
      <alignment vertical="center"/>
      <protection locked="0"/>
    </xf>
    <xf numFmtId="0" fontId="77" fillId="4" borderId="8" xfId="0" applyFont="1" applyFill="1" applyBorder="1" applyProtection="1">
      <protection locked="0"/>
    </xf>
    <xf numFmtId="0" fontId="66" fillId="4" borderId="8" xfId="0" applyFont="1" applyFill="1" applyBorder="1" applyAlignment="1" applyProtection="1">
      <alignment vertical="center"/>
      <protection locked="0"/>
    </xf>
    <xf numFmtId="166" fontId="66" fillId="4" borderId="17" xfId="0" applyNumberFormat="1" applyFont="1" applyFill="1" applyBorder="1" applyAlignment="1" applyProtection="1">
      <alignment vertical="center"/>
      <protection locked="0"/>
    </xf>
    <xf numFmtId="166" fontId="66" fillId="4" borderId="8" xfId="0" applyNumberFormat="1" applyFont="1" applyFill="1" applyBorder="1" applyAlignment="1" applyProtection="1">
      <alignment vertical="center"/>
      <protection locked="0"/>
    </xf>
    <xf numFmtId="0" fontId="83" fillId="4" borderId="0" xfId="0" applyFont="1" applyFill="1" applyBorder="1" applyAlignment="1" applyProtection="1">
      <alignment vertical="top"/>
      <protection locked="0"/>
    </xf>
    <xf numFmtId="3" fontId="83" fillId="4" borderId="0" xfId="0" applyNumberFormat="1" applyFont="1" applyFill="1" applyBorder="1" applyAlignment="1" applyProtection="1">
      <alignment horizontal="center" vertical="top"/>
      <protection locked="0"/>
    </xf>
    <xf numFmtId="166" fontId="82" fillId="4" borderId="0" xfId="0" applyNumberFormat="1" applyFont="1" applyFill="1" applyBorder="1" applyAlignment="1" applyProtection="1">
      <alignment vertical="top"/>
      <protection locked="0"/>
    </xf>
    <xf numFmtId="166" fontId="82" fillId="0" borderId="0" xfId="0" applyNumberFormat="1" applyFont="1" applyFill="1" applyBorder="1" applyAlignment="1" applyProtection="1">
      <alignment vertical="top"/>
      <protection locked="0"/>
    </xf>
    <xf numFmtId="0" fontId="71" fillId="4" borderId="0" xfId="0" applyFont="1" applyFill="1" applyBorder="1" applyAlignment="1" applyProtection="1">
      <alignment horizontal="left" vertical="top"/>
      <protection locked="0"/>
    </xf>
    <xf numFmtId="3" fontId="2" fillId="4" borderId="0" xfId="0" applyNumberFormat="1" applyFont="1" applyFill="1" applyBorder="1" applyAlignment="1" applyProtection="1">
      <alignment horizontal="center" vertical="center"/>
      <protection locked="0"/>
    </xf>
    <xf numFmtId="3" fontId="2" fillId="4" borderId="0" xfId="0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protection locked="0"/>
    </xf>
    <xf numFmtId="0" fontId="73" fillId="9" borderId="48" xfId="3" applyFont="1" applyFill="1" applyBorder="1" applyAlignment="1" applyProtection="1">
      <alignment horizontal="center" vertical="center" wrapText="1"/>
      <protection locked="0"/>
    </xf>
    <xf numFmtId="0" fontId="73" fillId="9" borderId="51" xfId="3" applyFont="1" applyFill="1" applyBorder="1" applyAlignment="1" applyProtection="1">
      <alignment vertical="center" wrapText="1"/>
      <protection locked="0"/>
    </xf>
    <xf numFmtId="166" fontId="80" fillId="9" borderId="16" xfId="0" applyNumberFormat="1" applyFont="1" applyFill="1" applyBorder="1" applyAlignment="1" applyProtection="1">
      <alignment horizontal="center" vertical="center"/>
      <protection locked="0"/>
    </xf>
    <xf numFmtId="0" fontId="2" fillId="4" borderId="6" xfId="1" applyNumberFormat="1" applyFont="1" applyFill="1" applyBorder="1" applyAlignment="1" applyProtection="1">
      <alignment vertical="center"/>
      <protection locked="0"/>
    </xf>
    <xf numFmtId="166" fontId="69" fillId="4" borderId="16" xfId="0" applyNumberFormat="1" applyFont="1" applyFill="1" applyBorder="1" applyAlignment="1" applyProtection="1">
      <alignment vertical="center"/>
      <protection locked="0"/>
    </xf>
    <xf numFmtId="166" fontId="65" fillId="4" borderId="0" xfId="0" applyNumberFormat="1" applyFont="1" applyFill="1" applyBorder="1" applyAlignment="1" applyProtection="1">
      <alignment vertical="center"/>
      <protection locked="0"/>
    </xf>
    <xf numFmtId="167" fontId="84" fillId="4" borderId="16" xfId="0" applyNumberFormat="1" applyFont="1" applyFill="1" applyBorder="1" applyAlignment="1" applyProtection="1">
      <alignment vertical="center"/>
      <protection locked="0"/>
    </xf>
    <xf numFmtId="166" fontId="84" fillId="4" borderId="16" xfId="0" applyNumberFormat="1" applyFont="1" applyFill="1" applyBorder="1" applyAlignment="1" applyProtection="1">
      <alignment vertical="center"/>
      <protection locked="0"/>
    </xf>
    <xf numFmtId="166" fontId="84" fillId="4" borderId="13" xfId="0" applyNumberFormat="1" applyFont="1" applyFill="1" applyBorder="1" applyAlignment="1" applyProtection="1">
      <alignment vertical="center"/>
    </xf>
    <xf numFmtId="0" fontId="85" fillId="4" borderId="5" xfId="0" applyFont="1" applyFill="1" applyBorder="1" applyAlignment="1" applyProtection="1">
      <protection locked="0"/>
    </xf>
    <xf numFmtId="0" fontId="86" fillId="4" borderId="0" xfId="0" applyFont="1" applyFill="1" applyBorder="1" applyAlignment="1" applyProtection="1">
      <alignment vertical="top"/>
      <protection locked="0"/>
    </xf>
    <xf numFmtId="166" fontId="85" fillId="4" borderId="6" xfId="0" applyNumberFormat="1" applyFont="1" applyFill="1" applyBorder="1" applyAlignment="1" applyProtection="1">
      <alignment vertical="top"/>
      <protection locked="0"/>
    </xf>
    <xf numFmtId="166" fontId="76" fillId="4" borderId="0" xfId="0" applyNumberFormat="1" applyFont="1" applyFill="1" applyBorder="1" applyAlignment="1" applyProtection="1">
      <alignment vertical="center"/>
      <protection locked="0"/>
    </xf>
    <xf numFmtId="167" fontId="64" fillId="4" borderId="16" xfId="0" applyNumberFormat="1" applyFont="1" applyFill="1" applyBorder="1" applyAlignment="1" applyProtection="1">
      <alignment vertical="center"/>
      <protection locked="0"/>
    </xf>
    <xf numFmtId="166" fontId="84" fillId="4" borderId="13" xfId="0" applyNumberFormat="1" applyFont="1" applyFill="1" applyBorder="1" applyAlignment="1" applyProtection="1">
      <alignment vertical="center"/>
      <protection locked="0"/>
    </xf>
    <xf numFmtId="166" fontId="84" fillId="4" borderId="0" xfId="0" applyNumberFormat="1" applyFont="1" applyFill="1" applyBorder="1" applyAlignment="1" applyProtection="1">
      <alignment vertical="center"/>
    </xf>
    <xf numFmtId="0" fontId="67" fillId="4" borderId="5" xfId="0" applyFont="1" applyFill="1" applyBorder="1" applyAlignment="1" applyProtection="1">
      <protection locked="0"/>
    </xf>
    <xf numFmtId="166" fontId="69" fillId="4" borderId="13" xfId="0" applyNumberFormat="1" applyFont="1" applyFill="1" applyBorder="1" applyAlignment="1" applyProtection="1">
      <alignment vertical="center"/>
      <protection locked="0"/>
    </xf>
    <xf numFmtId="166" fontId="69" fillId="4" borderId="16" xfId="0" applyNumberFormat="1" applyFont="1" applyFill="1" applyBorder="1" applyAlignment="1" applyProtection="1">
      <alignment horizontal="right" vertical="center"/>
      <protection locked="0"/>
    </xf>
    <xf numFmtId="166" fontId="69" fillId="4" borderId="0" xfId="0" applyNumberFormat="1" applyFont="1" applyFill="1" applyBorder="1" applyAlignment="1" applyProtection="1">
      <alignment vertical="center"/>
      <protection locked="0"/>
    </xf>
    <xf numFmtId="166" fontId="67" fillId="4" borderId="6" xfId="0" applyNumberFormat="1" applyFont="1" applyFill="1" applyBorder="1" applyAlignment="1" applyProtection="1">
      <alignment vertical="top"/>
      <protection locked="0"/>
    </xf>
    <xf numFmtId="166" fontId="66" fillId="4" borderId="8" xfId="2" applyNumberFormat="1" applyFont="1" applyFill="1" applyBorder="1" applyAlignment="1" applyProtection="1">
      <alignment horizontal="right" vertical="center"/>
    </xf>
    <xf numFmtId="0" fontId="44" fillId="0" borderId="6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43" fillId="0" borderId="0" xfId="0" applyFont="1" applyFill="1" applyProtection="1">
      <protection locked="0"/>
    </xf>
    <xf numFmtId="0" fontId="63" fillId="0" borderId="0" xfId="0" applyFont="1" applyFill="1" applyAlignment="1" applyProtection="1">
      <alignment horizontal="center"/>
      <protection locked="0"/>
    </xf>
    <xf numFmtId="0" fontId="44" fillId="0" borderId="0" xfId="0" applyFont="1" applyFill="1" applyAlignment="1" applyProtection="1">
      <alignment horizontal="center"/>
      <protection locked="0"/>
    </xf>
    <xf numFmtId="0" fontId="51" fillId="0" borderId="0" xfId="0" applyFont="1" applyFill="1" applyAlignment="1" applyProtection="1">
      <alignment vertical="center"/>
      <protection locked="0"/>
    </xf>
    <xf numFmtId="0" fontId="49" fillId="0" borderId="0" xfId="0" applyFont="1" applyFill="1" applyAlignment="1" applyProtection="1">
      <alignment vertical="center"/>
      <protection locked="0"/>
    </xf>
    <xf numFmtId="0" fontId="43" fillId="0" borderId="0" xfId="0" applyFont="1" applyFill="1" applyAlignment="1" applyProtection="1">
      <alignment vertical="center"/>
      <protection locked="0"/>
    </xf>
    <xf numFmtId="0" fontId="35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73" fillId="9" borderId="11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justify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60" fillId="4" borderId="5" xfId="0" applyFont="1" applyFill="1" applyBorder="1" applyAlignment="1" applyProtection="1">
      <alignment horizontal="justify" vertical="center"/>
    </xf>
    <xf numFmtId="166" fontId="72" fillId="4" borderId="16" xfId="2" applyNumberFormat="1" applyFont="1" applyFill="1" applyBorder="1" applyAlignment="1" applyProtection="1">
      <alignment horizontal="right" vertical="center"/>
    </xf>
    <xf numFmtId="166" fontId="72" fillId="4" borderId="0" xfId="2" applyNumberFormat="1" applyFont="1" applyFill="1" applyBorder="1" applyAlignment="1" applyProtection="1">
      <alignment horizontal="right" vertical="center"/>
    </xf>
    <xf numFmtId="0" fontId="77" fillId="4" borderId="5" xfId="0" applyFont="1" applyFill="1" applyBorder="1" applyAlignment="1" applyProtection="1">
      <alignment vertical="center"/>
    </xf>
    <xf numFmtId="0" fontId="77" fillId="4" borderId="0" xfId="0" applyFont="1" applyFill="1" applyBorder="1" applyAlignment="1" applyProtection="1">
      <alignment vertical="center"/>
    </xf>
    <xf numFmtId="166" fontId="66" fillId="4" borderId="16" xfId="2" applyNumberFormat="1" applyFont="1" applyFill="1" applyBorder="1" applyAlignment="1" applyProtection="1">
      <alignment horizontal="right" vertical="center"/>
    </xf>
    <xf numFmtId="166" fontId="66" fillId="4" borderId="0" xfId="2" applyNumberFormat="1" applyFont="1" applyFill="1" applyBorder="1" applyAlignment="1" applyProtection="1">
      <alignment horizontal="right" vertical="center"/>
    </xf>
    <xf numFmtId="0" fontId="10" fillId="4" borderId="5" xfId="0" applyFont="1" applyFill="1" applyBorder="1" applyAlignment="1" applyProtection="1">
      <alignment horizontal="justify" vertical="center"/>
    </xf>
    <xf numFmtId="0" fontId="10" fillId="4" borderId="0" xfId="0" applyFont="1" applyFill="1" applyBorder="1" applyAlignment="1" applyProtection="1">
      <alignment horizontal="justify" vertical="center"/>
    </xf>
    <xf numFmtId="166" fontId="10" fillId="4" borderId="16" xfId="0" applyNumberFormat="1" applyFont="1" applyFill="1" applyBorder="1" applyAlignment="1" applyProtection="1">
      <alignment horizontal="right" vertical="center" wrapText="1"/>
      <protection locked="0"/>
    </xf>
    <xf numFmtId="166" fontId="10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5" xfId="0" applyFont="1" applyFill="1" applyBorder="1" applyAlignment="1" applyProtection="1">
      <alignment horizontal="justify" vertical="center"/>
    </xf>
    <xf numFmtId="0" fontId="11" fillId="4" borderId="0" xfId="0" applyFont="1" applyFill="1" applyBorder="1" applyAlignment="1" applyProtection="1">
      <alignment horizontal="justify" vertical="center"/>
    </xf>
    <xf numFmtId="166" fontId="66" fillId="4" borderId="0" xfId="2" applyNumberFormat="1" applyFont="1" applyFill="1" applyBorder="1" applyAlignment="1" applyProtection="1">
      <alignment horizontal="right" vertical="center"/>
      <protection locked="0"/>
    </xf>
    <xf numFmtId="0" fontId="60" fillId="4" borderId="0" xfId="0" applyFont="1" applyFill="1" applyBorder="1" applyAlignment="1" applyProtection="1">
      <alignment vertical="center"/>
    </xf>
    <xf numFmtId="0" fontId="60" fillId="4" borderId="19" xfId="0" applyFont="1" applyFill="1" applyBorder="1" applyAlignment="1" applyProtection="1">
      <alignment vertical="center"/>
    </xf>
    <xf numFmtId="0" fontId="68" fillId="4" borderId="7" xfId="0" applyFont="1" applyFill="1" applyBorder="1" applyAlignment="1" applyProtection="1">
      <alignment horizontal="justify" vertical="center" wrapText="1"/>
    </xf>
    <xf numFmtId="0" fontId="68" fillId="4" borderId="8" xfId="0" applyFont="1" applyFill="1" applyBorder="1" applyAlignment="1" applyProtection="1">
      <alignment horizontal="justify" vertical="center" wrapText="1"/>
    </xf>
    <xf numFmtId="0" fontId="67" fillId="4" borderId="8" xfId="0" applyFont="1" applyFill="1" applyBorder="1" applyAlignment="1" applyProtection="1">
      <alignment horizontal="justify" vertical="top" wrapText="1"/>
    </xf>
    <xf numFmtId="166" fontId="69" fillId="4" borderId="17" xfId="2" applyNumberFormat="1" applyFont="1" applyFill="1" applyBorder="1" applyAlignment="1" applyProtection="1">
      <alignment horizontal="right" vertical="top"/>
      <protection locked="0"/>
    </xf>
    <xf numFmtId="0" fontId="10" fillId="4" borderId="0" xfId="0" applyFont="1" applyFill="1" applyProtection="1"/>
    <xf numFmtId="0" fontId="10" fillId="4" borderId="5" xfId="0" applyFont="1" applyFill="1" applyBorder="1" applyAlignment="1" applyProtection="1">
      <alignment horizontal="justify" vertical="center" wrapText="1"/>
    </xf>
    <xf numFmtId="0" fontId="10" fillId="4" borderId="0" xfId="0" applyFont="1" applyFill="1" applyBorder="1" applyAlignment="1" applyProtection="1">
      <alignment horizontal="justify" vertical="center" wrapText="1"/>
    </xf>
    <xf numFmtId="0" fontId="10" fillId="4" borderId="16" xfId="0" applyFont="1" applyFill="1" applyBorder="1" applyAlignment="1" applyProtection="1">
      <alignment horizontal="justify" vertical="center" wrapText="1"/>
      <protection locked="0"/>
    </xf>
    <xf numFmtId="0" fontId="10" fillId="4" borderId="0" xfId="0" applyFont="1" applyFill="1" applyBorder="1" applyAlignment="1" applyProtection="1">
      <alignment horizontal="justify" vertical="center" wrapText="1"/>
      <protection locked="0"/>
    </xf>
    <xf numFmtId="0" fontId="60" fillId="4" borderId="5" xfId="0" applyFont="1" applyFill="1" applyBorder="1" applyAlignment="1" applyProtection="1">
      <alignment horizontal="justify" vertical="center" wrapText="1"/>
    </xf>
    <xf numFmtId="0" fontId="77" fillId="4" borderId="0" xfId="0" applyFont="1" applyFill="1" applyBorder="1" applyAlignment="1" applyProtection="1">
      <alignment vertical="center" wrapText="1"/>
    </xf>
    <xf numFmtId="0" fontId="60" fillId="4" borderId="5" xfId="0" applyFont="1" applyFill="1" applyBorder="1" applyAlignment="1" applyProtection="1">
      <alignment vertical="center" wrapText="1"/>
    </xf>
    <xf numFmtId="0" fontId="67" fillId="4" borderId="7" xfId="0" applyFont="1" applyFill="1" applyBorder="1" applyAlignment="1" applyProtection="1">
      <alignment horizontal="justify" vertical="center" wrapText="1"/>
    </xf>
    <xf numFmtId="0" fontId="67" fillId="4" borderId="8" xfId="0" applyFont="1" applyFill="1" applyBorder="1" applyAlignment="1" applyProtection="1">
      <alignment horizontal="justify" vertical="center" wrapText="1"/>
    </xf>
    <xf numFmtId="0" fontId="77" fillId="4" borderId="5" xfId="0" applyFont="1" applyFill="1" applyBorder="1" applyAlignment="1" applyProtection="1">
      <alignment horizontal="justify" vertical="center" wrapText="1"/>
    </xf>
    <xf numFmtId="0" fontId="77" fillId="4" borderId="19" xfId="0" applyFont="1" applyFill="1" applyBorder="1" applyAlignment="1" applyProtection="1">
      <alignment vertical="center"/>
    </xf>
    <xf numFmtId="0" fontId="77" fillId="4" borderId="0" xfId="0" applyFont="1" applyFill="1" applyBorder="1" applyAlignment="1" applyProtection="1">
      <alignment horizontal="justify" vertical="center" wrapText="1"/>
    </xf>
    <xf numFmtId="166" fontId="77" fillId="4" borderId="16" xfId="0" applyNumberFormat="1" applyFont="1" applyFill="1" applyBorder="1" applyAlignment="1" applyProtection="1">
      <alignment horizontal="right" vertical="center" wrapText="1"/>
      <protection locked="0"/>
    </xf>
    <xf numFmtId="166" fontId="77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60" fillId="4" borderId="5" xfId="0" applyFont="1" applyFill="1" applyBorder="1" applyAlignment="1" applyProtection="1">
      <alignment vertical="center"/>
    </xf>
    <xf numFmtId="166" fontId="72" fillId="4" borderId="13" xfId="2" applyNumberFormat="1" applyFont="1" applyFill="1" applyBorder="1" applyAlignment="1" applyProtection="1">
      <alignment horizontal="right" vertical="center"/>
    </xf>
    <xf numFmtId="0" fontId="77" fillId="4" borderId="0" xfId="0" applyFont="1" applyFill="1" applyBorder="1" applyAlignment="1" applyProtection="1">
      <alignment horizontal="left" vertical="center"/>
    </xf>
    <xf numFmtId="0" fontId="77" fillId="4" borderId="0" xfId="0" applyFont="1" applyFill="1" applyBorder="1" applyAlignment="1" applyProtection="1">
      <alignment horizontal="left" vertical="center" wrapText="1"/>
    </xf>
    <xf numFmtId="0" fontId="60" fillId="4" borderId="0" xfId="0" applyFont="1" applyFill="1" applyBorder="1" applyAlignment="1" applyProtection="1">
      <alignment horizontal="left" vertical="center"/>
    </xf>
    <xf numFmtId="0" fontId="60" fillId="4" borderId="0" xfId="0" applyFont="1" applyFill="1" applyBorder="1" applyAlignment="1" applyProtection="1">
      <alignment horizontal="left" vertical="center" wrapText="1"/>
    </xf>
    <xf numFmtId="0" fontId="67" fillId="4" borderId="7" xfId="0" applyFont="1" applyFill="1" applyBorder="1" applyAlignment="1" applyProtection="1">
      <alignment horizontal="justify" vertical="center" wrapText="1"/>
      <protection locked="0"/>
    </xf>
    <xf numFmtId="0" fontId="67" fillId="4" borderId="8" xfId="0" applyFont="1" applyFill="1" applyBorder="1" applyAlignment="1" applyProtection="1">
      <alignment horizontal="justify" vertical="center" wrapText="1"/>
      <protection locked="0"/>
    </xf>
    <xf numFmtId="166" fontId="69" fillId="4" borderId="17" xfId="2" applyNumberFormat="1" applyFont="1" applyFill="1" applyBorder="1" applyAlignment="1" applyProtection="1">
      <alignment horizontal="right" vertical="top"/>
    </xf>
    <xf numFmtId="166" fontId="69" fillId="4" borderId="8" xfId="2" applyNumberFormat="1" applyFont="1" applyFill="1" applyBorder="1" applyAlignment="1" applyProtection="1">
      <alignment horizontal="right" vertical="top"/>
    </xf>
    <xf numFmtId="0" fontId="19" fillId="0" borderId="0" xfId="0" applyFont="1" applyFill="1" applyProtection="1">
      <protection locked="0"/>
    </xf>
    <xf numFmtId="0" fontId="54" fillId="0" borderId="0" xfId="0" applyFont="1" applyFill="1" applyProtection="1">
      <protection locked="0"/>
    </xf>
    <xf numFmtId="0" fontId="39" fillId="0" borderId="0" xfId="0" applyFont="1" applyFill="1" applyAlignment="1" applyProtection="1">
      <alignment horizontal="center"/>
      <protection locked="0"/>
    </xf>
    <xf numFmtId="0" fontId="58" fillId="0" borderId="0" xfId="0" applyFont="1" applyFill="1" applyAlignment="1" applyProtection="1">
      <alignment vertical="center"/>
      <protection locked="0"/>
    </xf>
    <xf numFmtId="0" fontId="59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37" fontId="73" fillId="9" borderId="32" xfId="4" applyNumberFormat="1" applyFont="1" applyFill="1" applyBorder="1" applyAlignment="1" applyProtection="1">
      <alignment horizontal="center" vertical="center"/>
      <protection locked="0"/>
    </xf>
    <xf numFmtId="37" fontId="73" fillId="9" borderId="32" xfId="4" applyNumberFormat="1" applyFont="1" applyFill="1" applyBorder="1" applyAlignment="1" applyProtection="1">
      <alignment horizontal="center" vertical="center" wrapText="1"/>
      <protection locked="0"/>
    </xf>
    <xf numFmtId="0" fontId="87" fillId="4" borderId="57" xfId="4" applyFont="1" applyFill="1" applyBorder="1" applyProtection="1">
      <protection locked="0"/>
    </xf>
    <xf numFmtId="0" fontId="88" fillId="4" borderId="36" xfId="4" applyFont="1" applyFill="1" applyBorder="1" applyProtection="1">
      <protection locked="0"/>
    </xf>
    <xf numFmtId="0" fontId="89" fillId="4" borderId="36" xfId="4" applyFont="1" applyFill="1" applyBorder="1" applyProtection="1">
      <protection locked="0"/>
    </xf>
    <xf numFmtId="0" fontId="87" fillId="4" borderId="36" xfId="4" applyFont="1" applyFill="1" applyBorder="1" applyProtection="1">
      <protection locked="0"/>
    </xf>
    <xf numFmtId="166" fontId="87" fillId="4" borderId="15" xfId="4" applyNumberFormat="1" applyFont="1" applyFill="1" applyBorder="1" applyAlignment="1" applyProtection="1">
      <protection locked="0"/>
    </xf>
    <xf numFmtId="166" fontId="87" fillId="4" borderId="36" xfId="4" applyNumberFormat="1" applyFont="1" applyFill="1" applyBorder="1" applyAlignment="1" applyProtection="1">
      <protection locked="0"/>
    </xf>
    <xf numFmtId="0" fontId="90" fillId="4" borderId="5" xfId="0" applyFont="1" applyFill="1" applyBorder="1" applyAlignment="1" applyProtection="1">
      <alignment vertical="center" wrapText="1"/>
      <protection locked="0"/>
    </xf>
    <xf numFmtId="0" fontId="91" fillId="4" borderId="44" xfId="0" applyFont="1" applyFill="1" applyBorder="1" applyAlignment="1" applyProtection="1">
      <alignment vertical="center"/>
    </xf>
    <xf numFmtId="0" fontId="91" fillId="4" borderId="44" xfId="0" applyFont="1" applyFill="1" applyBorder="1" applyAlignment="1" applyProtection="1">
      <alignment vertical="center" wrapText="1"/>
    </xf>
    <xf numFmtId="0" fontId="90" fillId="4" borderId="44" xfId="0" applyFont="1" applyFill="1" applyBorder="1" applyAlignment="1" applyProtection="1">
      <alignment vertical="center" wrapText="1"/>
    </xf>
    <xf numFmtId="166" fontId="92" fillId="4" borderId="59" xfId="2" applyNumberFormat="1" applyFont="1" applyFill="1" applyBorder="1" applyAlignment="1" applyProtection="1">
      <alignment vertical="center"/>
      <protection locked="0"/>
    </xf>
    <xf numFmtId="166" fontId="92" fillId="4" borderId="59" xfId="2" applyNumberFormat="1" applyFont="1" applyFill="1" applyBorder="1" applyAlignment="1" applyProtection="1">
      <alignment vertical="center"/>
    </xf>
    <xf numFmtId="166" fontId="92" fillId="4" borderId="44" xfId="2" applyNumberFormat="1" applyFont="1" applyFill="1" applyBorder="1" applyAlignment="1" applyProtection="1">
      <alignment vertical="center"/>
      <protection locked="0"/>
    </xf>
    <xf numFmtId="0" fontId="93" fillId="4" borderId="5" xfId="0" applyFont="1" applyFill="1" applyBorder="1" applyAlignment="1" applyProtection="1">
      <alignment vertical="center" wrapText="1"/>
      <protection locked="0"/>
    </xf>
    <xf numFmtId="0" fontId="93" fillId="4" borderId="0" xfId="0" applyFont="1" applyFill="1" applyBorder="1" applyAlignment="1" applyProtection="1">
      <alignment vertical="center" wrapText="1"/>
    </xf>
    <xf numFmtId="166" fontId="66" fillId="4" borderId="16" xfId="2" applyNumberFormat="1" applyFont="1" applyFill="1" applyBorder="1" applyAlignment="1" applyProtection="1">
      <alignment vertical="center"/>
      <protection locked="0"/>
    </xf>
    <xf numFmtId="166" fontId="66" fillId="4" borderId="16" xfId="2" applyNumberFormat="1" applyFont="1" applyFill="1" applyBorder="1" applyAlignment="1" applyProtection="1">
      <alignment vertical="center"/>
    </xf>
    <xf numFmtId="166" fontId="66" fillId="4" borderId="0" xfId="2" applyNumberFormat="1" applyFont="1" applyFill="1" applyBorder="1" applyAlignment="1" applyProtection="1">
      <alignment vertical="center"/>
    </xf>
    <xf numFmtId="0" fontId="94" fillId="4" borderId="5" xfId="0" applyFont="1" applyFill="1" applyBorder="1" applyAlignment="1" applyProtection="1">
      <alignment vertical="center" wrapText="1"/>
      <protection locked="0"/>
    </xf>
    <xf numFmtId="0" fontId="95" fillId="4" borderId="0" xfId="0" applyFont="1" applyFill="1" applyBorder="1" applyAlignment="1" applyProtection="1">
      <alignment vertical="center" wrapText="1"/>
    </xf>
    <xf numFmtId="0" fontId="94" fillId="4" borderId="0" xfId="0" applyFont="1" applyFill="1" applyBorder="1" applyAlignment="1" applyProtection="1">
      <alignment vertical="center" wrapText="1"/>
    </xf>
    <xf numFmtId="0" fontId="94" fillId="4" borderId="0" xfId="0" applyFont="1" applyFill="1" applyBorder="1" applyAlignment="1" applyProtection="1">
      <alignment horizontal="left" vertical="center" wrapText="1"/>
    </xf>
    <xf numFmtId="166" fontId="64" fillId="4" borderId="16" xfId="2" applyNumberFormat="1" applyFont="1" applyFill="1" applyBorder="1" applyAlignment="1" applyProtection="1">
      <alignment vertical="center"/>
      <protection locked="0"/>
    </xf>
    <xf numFmtId="166" fontId="64" fillId="4" borderId="16" xfId="2" applyNumberFormat="1" applyFont="1" applyFill="1" applyBorder="1" applyAlignment="1" applyProtection="1">
      <alignment vertical="center"/>
    </xf>
    <xf numFmtId="166" fontId="64" fillId="4" borderId="0" xfId="2" applyNumberFormat="1" applyFont="1" applyFill="1" applyBorder="1" applyAlignment="1" applyProtection="1">
      <alignment vertical="center"/>
    </xf>
    <xf numFmtId="0" fontId="94" fillId="0" borderId="0" xfId="0" applyFont="1" applyFill="1" applyBorder="1" applyAlignment="1" applyProtection="1">
      <alignment horizontal="left" vertical="center" wrapText="1"/>
    </xf>
    <xf numFmtId="0" fontId="96" fillId="4" borderId="5" xfId="0" applyFont="1" applyFill="1" applyBorder="1" applyAlignment="1" applyProtection="1">
      <alignment vertical="center" wrapText="1"/>
      <protection locked="0"/>
    </xf>
    <xf numFmtId="0" fontId="91" fillId="4" borderId="0" xfId="0" applyFont="1" applyFill="1" applyBorder="1" applyAlignment="1" applyProtection="1">
      <alignment vertical="center" wrapText="1"/>
    </xf>
    <xf numFmtId="0" fontId="96" fillId="4" borderId="0" xfId="0" applyFont="1" applyFill="1" applyBorder="1" applyAlignment="1" applyProtection="1">
      <alignment vertical="center" wrapText="1"/>
    </xf>
    <xf numFmtId="166" fontId="65" fillId="4" borderId="16" xfId="2" applyNumberFormat="1" applyFont="1" applyFill="1" applyBorder="1" applyAlignment="1" applyProtection="1">
      <alignment vertical="center"/>
      <protection locked="0"/>
    </xf>
    <xf numFmtId="166" fontId="65" fillId="4" borderId="16" xfId="2" applyNumberFormat="1" applyFont="1" applyFill="1" applyBorder="1" applyAlignment="1" applyProtection="1">
      <alignment vertical="center"/>
    </xf>
    <xf numFmtId="0" fontId="91" fillId="4" borderId="5" xfId="0" applyFont="1" applyFill="1" applyBorder="1" applyAlignment="1" applyProtection="1">
      <alignment vertical="center" wrapText="1"/>
      <protection locked="0"/>
    </xf>
    <xf numFmtId="0" fontId="91" fillId="4" borderId="0" xfId="0" applyFont="1" applyFill="1" applyBorder="1" applyAlignment="1" applyProtection="1">
      <alignment vertical="center"/>
    </xf>
    <xf numFmtId="166" fontId="72" fillId="4" borderId="16" xfId="2" applyNumberFormat="1" applyFont="1" applyFill="1" applyBorder="1" applyAlignment="1" applyProtection="1">
      <alignment vertical="center"/>
    </xf>
    <xf numFmtId="166" fontId="72" fillId="4" borderId="0" xfId="2" applyNumberFormat="1" applyFont="1" applyFill="1" applyBorder="1" applyAlignment="1" applyProtection="1">
      <alignment vertical="center"/>
    </xf>
    <xf numFmtId="166" fontId="64" fillId="4" borderId="0" xfId="2" applyNumberFormat="1" applyFont="1" applyFill="1" applyBorder="1" applyAlignment="1" applyProtection="1">
      <alignment vertical="center"/>
      <protection locked="0"/>
    </xf>
    <xf numFmtId="166" fontId="72" fillId="4" borderId="59" xfId="2" applyNumberFormat="1" applyFont="1" applyFill="1" applyBorder="1" applyAlignment="1" applyProtection="1">
      <alignment vertical="center"/>
      <protection locked="0"/>
    </xf>
    <xf numFmtId="166" fontId="72" fillId="4" borderId="59" xfId="2" applyNumberFormat="1" applyFont="1" applyFill="1" applyBorder="1" applyAlignment="1" applyProtection="1">
      <alignment vertical="center"/>
    </xf>
    <xf numFmtId="166" fontId="72" fillId="4" borderId="44" xfId="2" applyNumberFormat="1" applyFont="1" applyFill="1" applyBorder="1" applyAlignment="1" applyProtection="1">
      <alignment vertical="center"/>
      <protection locked="0"/>
    </xf>
    <xf numFmtId="166" fontId="72" fillId="4" borderId="16" xfId="2" applyNumberFormat="1" applyFont="1" applyFill="1" applyBorder="1" applyAlignment="1" applyProtection="1">
      <alignment vertical="center"/>
      <protection locked="0"/>
    </xf>
    <xf numFmtId="166" fontId="72" fillId="4" borderId="0" xfId="2" applyNumberFormat="1" applyFont="1" applyFill="1" applyBorder="1" applyAlignment="1" applyProtection="1">
      <alignment vertical="center"/>
      <protection locked="0"/>
    </xf>
    <xf numFmtId="0" fontId="91" fillId="4" borderId="5" xfId="0" applyFont="1" applyFill="1" applyBorder="1" applyAlignment="1" applyProtection="1">
      <alignment vertical="center"/>
      <protection locked="0"/>
    </xf>
    <xf numFmtId="0" fontId="91" fillId="4" borderId="60" xfId="0" applyFont="1" applyFill="1" applyBorder="1" applyAlignment="1" applyProtection="1">
      <alignment vertical="center"/>
    </xf>
    <xf numFmtId="0" fontId="91" fillId="4" borderId="61" xfId="0" applyFont="1" applyFill="1" applyBorder="1" applyAlignment="1" applyProtection="1">
      <alignment vertical="center"/>
    </xf>
    <xf numFmtId="166" fontId="72" fillId="4" borderId="62" xfId="2" applyNumberFormat="1" applyFont="1" applyFill="1" applyBorder="1" applyAlignment="1" applyProtection="1">
      <alignment vertical="center"/>
    </xf>
    <xf numFmtId="166" fontId="72" fillId="4" borderId="61" xfId="2" applyNumberFormat="1" applyFont="1" applyFill="1" applyBorder="1" applyAlignment="1" applyProtection="1">
      <alignment vertical="center"/>
    </xf>
    <xf numFmtId="0" fontId="97" fillId="4" borderId="5" xfId="0" applyFont="1" applyFill="1" applyBorder="1" applyAlignment="1" applyProtection="1">
      <alignment vertical="center" wrapText="1"/>
      <protection locked="0"/>
    </xf>
    <xf numFmtId="166" fontId="76" fillId="4" borderId="16" xfId="2" applyNumberFormat="1" applyFont="1" applyFill="1" applyBorder="1" applyAlignment="1" applyProtection="1">
      <alignment vertical="center"/>
      <protection locked="0"/>
    </xf>
    <xf numFmtId="166" fontId="80" fillId="4" borderId="13" xfId="2" applyNumberFormat="1" applyFont="1" applyFill="1" applyBorder="1" applyAlignment="1" applyProtection="1">
      <alignment vertical="center"/>
      <protection locked="0"/>
    </xf>
    <xf numFmtId="166" fontId="64" fillId="4" borderId="13" xfId="2" applyNumberFormat="1" applyFont="1" applyFill="1" applyBorder="1" applyAlignment="1" applyProtection="1">
      <alignment vertical="center"/>
      <protection locked="0"/>
    </xf>
    <xf numFmtId="166" fontId="66" fillId="4" borderId="13" xfId="2" applyNumberFormat="1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top" wrapText="1"/>
      <protection locked="0"/>
    </xf>
    <xf numFmtId="0" fontId="72" fillId="4" borderId="8" xfId="0" applyFont="1" applyFill="1" applyBorder="1" applyAlignment="1" applyProtection="1">
      <alignment vertical="top" wrapText="1"/>
      <protection locked="0"/>
    </xf>
    <xf numFmtId="0" fontId="64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76" fillId="0" borderId="17" xfId="0" applyFont="1" applyBorder="1" applyAlignment="1" applyProtection="1">
      <alignment vertical="top" wrapText="1"/>
      <protection locked="0"/>
    </xf>
    <xf numFmtId="0" fontId="76" fillId="0" borderId="63" xfId="0" applyFont="1" applyBorder="1" applyAlignment="1" applyProtection="1">
      <alignment vertical="top" wrapText="1"/>
      <protection locked="0"/>
    </xf>
    <xf numFmtId="0" fontId="76" fillId="0" borderId="8" xfId="0" applyFont="1" applyBorder="1" applyAlignment="1" applyProtection="1">
      <alignment vertical="top" wrapText="1"/>
      <protection locked="0"/>
    </xf>
    <xf numFmtId="0" fontId="98" fillId="0" borderId="0" xfId="9"/>
    <xf numFmtId="0" fontId="99" fillId="0" borderId="0" xfId="9" applyFont="1" applyBorder="1" applyAlignment="1" applyProtection="1">
      <alignment horizontal="left" vertical="top" wrapText="1"/>
    </xf>
    <xf numFmtId="0" fontId="101" fillId="10" borderId="64" xfId="9" applyFont="1" applyFill="1" applyBorder="1" applyAlignment="1" applyProtection="1">
      <alignment horizontal="center" vertical="center" wrapText="1"/>
    </xf>
    <xf numFmtId="0" fontId="102" fillId="0" borderId="0" xfId="9" applyFont="1" applyBorder="1" applyAlignment="1" applyProtection="1">
      <alignment horizontal="right" vertical="center" wrapText="1"/>
    </xf>
    <xf numFmtId="0" fontId="102" fillId="0" borderId="0" xfId="9" applyFont="1" applyBorder="1" applyAlignment="1" applyProtection="1">
      <alignment horizontal="right" vertical="center" wrapText="1"/>
    </xf>
    <xf numFmtId="0" fontId="102" fillId="0" borderId="66" xfId="9" applyFont="1" applyBorder="1" applyAlignment="1" applyProtection="1">
      <alignment horizontal="right" vertical="center" wrapText="1"/>
    </xf>
    <xf numFmtId="0" fontId="102" fillId="0" borderId="66" xfId="9" applyFont="1" applyBorder="1" applyAlignment="1" applyProtection="1">
      <alignment horizontal="right" vertical="center" wrapText="1"/>
    </xf>
    <xf numFmtId="0" fontId="101" fillId="0" borderId="68" xfId="9" applyFont="1" applyBorder="1" applyAlignment="1" applyProtection="1">
      <alignment horizontal="right" vertical="center" wrapText="1"/>
    </xf>
    <xf numFmtId="0" fontId="101" fillId="0" borderId="68" xfId="9" applyFont="1" applyBorder="1" applyAlignment="1" applyProtection="1">
      <alignment horizontal="right" vertical="center" wrapText="1"/>
    </xf>
    <xf numFmtId="0" fontId="101" fillId="0" borderId="69" xfId="9" applyFont="1" applyBorder="1" applyAlignment="1" applyProtection="1">
      <alignment horizontal="righ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9" fillId="4" borderId="0" xfId="0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center"/>
      <protection locked="0"/>
    </xf>
    <xf numFmtId="0" fontId="27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0" fontId="18" fillId="4" borderId="0" xfId="1" applyNumberFormat="1" applyFont="1" applyFill="1" applyBorder="1" applyAlignment="1" applyProtection="1">
      <alignment horizontal="center" vertical="center"/>
      <protection locked="0"/>
    </xf>
    <xf numFmtId="0" fontId="7" fillId="4" borderId="8" xfId="1" applyNumberFormat="1" applyFont="1" applyFill="1" applyBorder="1" applyAlignment="1" applyProtection="1">
      <alignment horizontal="center" vertical="center"/>
      <protection locked="0"/>
    </xf>
    <xf numFmtId="0" fontId="36" fillId="9" borderId="10" xfId="3" applyFont="1" applyFill="1" applyBorder="1" applyAlignment="1" applyProtection="1">
      <alignment horizontal="center" vertical="center"/>
      <protection locked="0"/>
    </xf>
    <xf numFmtId="0" fontId="36" fillId="9" borderId="43" xfId="3" applyFont="1" applyFill="1" applyBorder="1" applyAlignment="1" applyProtection="1">
      <alignment horizontal="center" vertical="center"/>
      <protection locked="0"/>
    </xf>
    <xf numFmtId="0" fontId="69" fillId="9" borderId="11" xfId="3" applyFont="1" applyFill="1" applyBorder="1" applyAlignment="1" applyProtection="1">
      <alignment horizontal="center" vertical="center"/>
      <protection locked="0"/>
    </xf>
    <xf numFmtId="0" fontId="69" fillId="9" borderId="44" xfId="3" applyFont="1" applyFill="1" applyBorder="1" applyAlignment="1" applyProtection="1">
      <alignment horizontal="center" vertical="center"/>
      <protection locked="0"/>
    </xf>
    <xf numFmtId="0" fontId="69" fillId="9" borderId="42" xfId="3" applyFont="1" applyFill="1" applyBorder="1" applyAlignment="1" applyProtection="1">
      <alignment horizontal="center" vertical="center"/>
      <protection locked="0"/>
    </xf>
    <xf numFmtId="0" fontId="69" fillId="9" borderId="45" xfId="3" applyFont="1" applyFill="1" applyBorder="1" applyAlignment="1" applyProtection="1">
      <alignment horizontal="center" vertical="center"/>
      <protection locked="0"/>
    </xf>
    <xf numFmtId="0" fontId="73" fillId="9" borderId="47" xfId="3" applyFont="1" applyFill="1" applyBorder="1" applyAlignment="1" applyProtection="1">
      <alignment horizontal="center" vertical="center" wrapText="1"/>
      <protection locked="0"/>
    </xf>
    <xf numFmtId="0" fontId="73" fillId="9" borderId="48" xfId="3" applyFont="1" applyFill="1" applyBorder="1" applyAlignment="1" applyProtection="1">
      <alignment horizontal="center" vertical="center" wrapText="1"/>
      <protection locked="0"/>
    </xf>
    <xf numFmtId="0" fontId="23" fillId="4" borderId="0" xfId="3" applyFont="1" applyFill="1" applyBorder="1" applyAlignment="1" applyProtection="1">
      <alignment horizontal="center" vertical="center"/>
      <protection locked="0"/>
    </xf>
    <xf numFmtId="0" fontId="18" fillId="4" borderId="0" xfId="3" applyFont="1" applyFill="1" applyBorder="1" applyAlignment="1" applyProtection="1">
      <alignment horizontal="center" vertical="center"/>
      <protection locked="0"/>
    </xf>
    <xf numFmtId="0" fontId="20" fillId="4" borderId="0" xfId="1" applyNumberFormat="1" applyFont="1" applyFill="1" applyBorder="1" applyAlignment="1" applyProtection="1">
      <alignment horizontal="center" vertical="center"/>
      <protection locked="0"/>
    </xf>
    <xf numFmtId="0" fontId="72" fillId="4" borderId="0" xfId="1" applyNumberFormat="1" applyFont="1" applyFill="1" applyBorder="1" applyAlignment="1" applyProtection="1">
      <alignment horizontal="left" vertical="center"/>
      <protection locked="0"/>
    </xf>
    <xf numFmtId="0" fontId="66" fillId="4" borderId="0" xfId="0" applyFont="1" applyFill="1" applyBorder="1" applyAlignment="1" applyProtection="1">
      <alignment horizontal="left" vertical="center"/>
      <protection locked="0"/>
    </xf>
    <xf numFmtId="0" fontId="46" fillId="4" borderId="5" xfId="0" applyFont="1" applyFill="1" applyBorder="1" applyAlignment="1" applyProtection="1">
      <alignment horizontal="center"/>
    </xf>
    <xf numFmtId="0" fontId="65" fillId="4" borderId="0" xfId="0" applyFont="1" applyFill="1" applyBorder="1" applyAlignment="1" applyProtection="1">
      <alignment horizontal="left" vertical="top"/>
      <protection locked="0"/>
    </xf>
    <xf numFmtId="0" fontId="64" fillId="4" borderId="0" xfId="0" applyFont="1" applyFill="1" applyBorder="1" applyAlignment="1" applyProtection="1">
      <alignment horizontal="left" vertical="center"/>
      <protection locked="0"/>
    </xf>
    <xf numFmtId="0" fontId="72" fillId="4" borderId="0" xfId="1" applyNumberFormat="1" applyFont="1" applyFill="1" applyBorder="1" applyAlignment="1" applyProtection="1">
      <alignment horizontal="left" vertical="center" wrapText="1"/>
      <protection locked="0"/>
    </xf>
    <xf numFmtId="0" fontId="72" fillId="4" borderId="19" xfId="1" applyNumberFormat="1" applyFont="1" applyFill="1" applyBorder="1" applyAlignment="1" applyProtection="1">
      <alignment horizontal="left" vertical="center" wrapText="1"/>
      <protection locked="0"/>
    </xf>
    <xf numFmtId="166" fontId="72" fillId="4" borderId="16" xfId="0" applyNumberFormat="1" applyFont="1" applyFill="1" applyBorder="1" applyAlignment="1" applyProtection="1">
      <alignment horizontal="right" vertical="center" wrapText="1"/>
    </xf>
    <xf numFmtId="166" fontId="72" fillId="4" borderId="13" xfId="0" applyNumberFormat="1" applyFont="1" applyFill="1" applyBorder="1" applyAlignment="1" applyProtection="1">
      <alignment horizontal="right" vertical="center" wrapText="1"/>
    </xf>
    <xf numFmtId="0" fontId="66" fillId="4" borderId="0" xfId="1" applyNumberFormat="1" applyFont="1" applyFill="1" applyBorder="1" applyAlignment="1" applyProtection="1">
      <alignment horizontal="left" vertical="center"/>
      <protection locked="0"/>
    </xf>
    <xf numFmtId="166" fontId="72" fillId="4" borderId="16" xfId="0" applyNumberFormat="1" applyFont="1" applyFill="1" applyBorder="1" applyAlignment="1" applyProtection="1">
      <alignment horizontal="right" vertical="center"/>
    </xf>
    <xf numFmtId="0" fontId="73" fillId="9" borderId="11" xfId="3" applyFont="1" applyFill="1" applyBorder="1" applyAlignment="1" applyProtection="1">
      <alignment horizontal="center" vertical="center" wrapText="1"/>
      <protection locked="0"/>
    </xf>
    <xf numFmtId="0" fontId="66" fillId="4" borderId="0" xfId="1" applyNumberFormat="1" applyFont="1" applyFill="1" applyBorder="1" applyAlignment="1" applyProtection="1">
      <alignment horizontal="left" vertical="center" wrapText="1"/>
      <protection locked="0"/>
    </xf>
    <xf numFmtId="0" fontId="66" fillId="4" borderId="19" xfId="1" applyNumberFormat="1" applyFont="1" applyFill="1" applyBorder="1" applyAlignment="1" applyProtection="1">
      <alignment horizontal="left" vertical="center" wrapText="1"/>
      <protection locked="0"/>
    </xf>
    <xf numFmtId="0" fontId="66" fillId="4" borderId="8" xfId="0" applyFont="1" applyFill="1" applyBorder="1" applyAlignment="1" applyProtection="1">
      <alignment horizontal="left" vertical="center"/>
      <protection locked="0"/>
    </xf>
    <xf numFmtId="0" fontId="68" fillId="4" borderId="0" xfId="0" applyFont="1" applyFill="1" applyBorder="1" applyAlignment="1" applyProtection="1">
      <alignment vertical="top"/>
      <protection locked="0"/>
    </xf>
    <xf numFmtId="3" fontId="71" fillId="4" borderId="0" xfId="0" applyNumberFormat="1" applyFont="1" applyFill="1" applyBorder="1" applyAlignment="1" applyProtection="1">
      <alignment vertical="top" wrapText="1"/>
      <protection locked="0"/>
    </xf>
    <xf numFmtId="0" fontId="35" fillId="4" borderId="0" xfId="0" applyFont="1" applyFill="1" applyBorder="1" applyAlignment="1" applyProtection="1">
      <alignment vertical="top"/>
      <protection locked="0"/>
    </xf>
    <xf numFmtId="3" fontId="45" fillId="4" borderId="0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84" fillId="4" borderId="0" xfId="0" applyFont="1" applyFill="1" applyBorder="1" applyAlignment="1" applyProtection="1">
      <alignment horizontal="left" vertical="center"/>
      <protection locked="0"/>
    </xf>
    <xf numFmtId="0" fontId="69" fillId="4" borderId="0" xfId="0" applyFont="1" applyFill="1" applyBorder="1" applyAlignment="1" applyProtection="1">
      <alignment horizontal="left" vertical="center"/>
      <protection locked="0"/>
    </xf>
    <xf numFmtId="166" fontId="72" fillId="4" borderId="13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71" fillId="4" borderId="0" xfId="0" applyFont="1" applyFill="1" applyBorder="1" applyAlignment="1" applyProtection="1">
      <alignment horizontal="left" vertical="top"/>
      <protection locked="0"/>
    </xf>
    <xf numFmtId="0" fontId="60" fillId="4" borderId="0" xfId="0" applyFont="1" applyFill="1" applyBorder="1" applyAlignment="1" applyProtection="1">
      <alignment horizontal="left" vertical="center"/>
    </xf>
    <xf numFmtId="0" fontId="73" fillId="9" borderId="10" xfId="0" applyFont="1" applyFill="1" applyBorder="1" applyAlignment="1" applyProtection="1">
      <alignment horizontal="center" vertical="center"/>
      <protection locked="0"/>
    </xf>
    <xf numFmtId="0" fontId="73" fillId="9" borderId="11" xfId="0" applyFont="1" applyFill="1" applyBorder="1" applyAlignment="1" applyProtection="1">
      <alignment horizontal="center" vertical="center"/>
      <protection locked="0"/>
    </xf>
    <xf numFmtId="0" fontId="60" fillId="4" borderId="0" xfId="0" applyFont="1" applyFill="1" applyBorder="1" applyAlignment="1" applyProtection="1">
      <alignment horizontal="left" vertical="center" wrapText="1"/>
    </xf>
    <xf numFmtId="166" fontId="72" fillId="4" borderId="13" xfId="2" applyNumberFormat="1" applyFont="1" applyFill="1" applyBorder="1" applyAlignment="1" applyProtection="1">
      <alignment horizontal="right" vertical="center"/>
    </xf>
    <xf numFmtId="0" fontId="73" fillId="9" borderId="10" xfId="0" applyFont="1" applyFill="1" applyBorder="1" applyAlignment="1" applyProtection="1">
      <alignment horizontal="center" vertical="center"/>
    </xf>
    <xf numFmtId="0" fontId="73" fillId="9" borderId="11" xfId="0" applyFont="1" applyFill="1" applyBorder="1" applyAlignment="1" applyProtection="1">
      <alignment horizontal="center" vertical="center"/>
    </xf>
    <xf numFmtId="166" fontId="72" fillId="4" borderId="16" xfId="2" applyNumberFormat="1" applyFont="1" applyFill="1" applyBorder="1" applyAlignment="1" applyProtection="1">
      <alignment horizontal="right" vertical="center"/>
    </xf>
    <xf numFmtId="0" fontId="77" fillId="4" borderId="0" xfId="0" applyFont="1" applyFill="1" applyBorder="1" applyAlignment="1" applyProtection="1">
      <alignment horizontal="left" vertical="center" wrapText="1"/>
    </xf>
    <xf numFmtId="166" fontId="66" fillId="4" borderId="16" xfId="2" applyNumberFormat="1" applyFont="1" applyFill="1" applyBorder="1" applyAlignment="1" applyProtection="1">
      <alignment horizontal="right" vertical="center"/>
    </xf>
    <xf numFmtId="166" fontId="66" fillId="4" borderId="13" xfId="2" applyNumberFormat="1" applyFont="1" applyFill="1" applyBorder="1" applyAlignment="1" applyProtection="1">
      <alignment horizontal="right" vertical="center"/>
    </xf>
    <xf numFmtId="0" fontId="60" fillId="4" borderId="19" xfId="0" applyFont="1" applyFill="1" applyBorder="1" applyAlignment="1" applyProtection="1">
      <alignment horizontal="left" vertical="center" wrapText="1"/>
    </xf>
    <xf numFmtId="0" fontId="23" fillId="4" borderId="0" xfId="3" applyFont="1" applyFill="1" applyBorder="1" applyAlignment="1" applyProtection="1">
      <alignment horizontal="center"/>
      <protection locked="0"/>
    </xf>
    <xf numFmtId="0" fontId="18" fillId="4" borderId="0" xfId="3" applyFont="1" applyFill="1" applyBorder="1" applyAlignment="1" applyProtection="1">
      <alignment horizontal="center"/>
      <protection locked="0"/>
    </xf>
    <xf numFmtId="37" fontId="73" fillId="9" borderId="10" xfId="4" applyNumberFormat="1" applyFont="1" applyFill="1" applyBorder="1" applyAlignment="1" applyProtection="1">
      <alignment horizontal="center" vertical="center"/>
      <protection locked="0"/>
    </xf>
    <xf numFmtId="37" fontId="73" fillId="9" borderId="11" xfId="4" applyNumberFormat="1" applyFont="1" applyFill="1" applyBorder="1" applyAlignment="1" applyProtection="1">
      <alignment horizontal="center" vertical="center"/>
      <protection locked="0"/>
    </xf>
    <xf numFmtId="37" fontId="73" fillId="9" borderId="54" xfId="4" applyNumberFormat="1" applyFont="1" applyFill="1" applyBorder="1" applyAlignment="1" applyProtection="1">
      <alignment horizontal="center" vertical="center"/>
      <protection locked="0"/>
    </xf>
    <xf numFmtId="37" fontId="73" fillId="9" borderId="41" xfId="4" applyNumberFormat="1" applyFont="1" applyFill="1" applyBorder="1" applyAlignment="1" applyProtection="1">
      <alignment horizontal="center" vertical="center"/>
      <protection locked="0"/>
    </xf>
    <xf numFmtId="37" fontId="73" fillId="9" borderId="52" xfId="4" applyNumberFormat="1" applyFont="1" applyFill="1" applyBorder="1" applyAlignment="1" applyProtection="1">
      <alignment horizontal="center" vertical="center"/>
      <protection locked="0"/>
    </xf>
    <xf numFmtId="37" fontId="73" fillId="9" borderId="53" xfId="4" applyNumberFormat="1" applyFont="1" applyFill="1" applyBorder="1" applyAlignment="1" applyProtection="1">
      <alignment horizontal="center" vertical="center"/>
      <protection locked="0"/>
    </xf>
    <xf numFmtId="37" fontId="73" fillId="9" borderId="55" xfId="4" applyNumberFormat="1" applyFont="1" applyFill="1" applyBorder="1" applyAlignment="1" applyProtection="1">
      <alignment horizontal="center" vertical="center"/>
      <protection locked="0"/>
    </xf>
    <xf numFmtId="0" fontId="93" fillId="4" borderId="0" xfId="0" applyFont="1" applyFill="1" applyBorder="1" applyAlignment="1" applyProtection="1">
      <alignment horizontal="left" vertical="center" wrapText="1"/>
    </xf>
    <xf numFmtId="0" fontId="95" fillId="4" borderId="0" xfId="0" applyFont="1" applyFill="1" applyBorder="1" applyAlignment="1" applyProtection="1">
      <alignment horizontal="left" vertical="center" wrapText="1"/>
    </xf>
    <xf numFmtId="0" fontId="94" fillId="4" borderId="0" xfId="0" applyFont="1" applyFill="1" applyBorder="1" applyAlignment="1" applyProtection="1">
      <alignment horizontal="left" vertical="center" wrapText="1"/>
    </xf>
    <xf numFmtId="0" fontId="93" fillId="0" borderId="0" xfId="0" applyFont="1" applyFill="1" applyBorder="1" applyAlignment="1" applyProtection="1">
      <alignment horizontal="left" vertical="center" wrapText="1"/>
    </xf>
    <xf numFmtId="0" fontId="102" fillId="0" borderId="65" xfId="9" applyFont="1" applyBorder="1" applyAlignment="1" applyProtection="1">
      <alignment horizontal="left" vertical="center" wrapText="1"/>
    </xf>
    <xf numFmtId="0" fontId="102" fillId="0" borderId="0" xfId="9" applyFont="1" applyBorder="1" applyAlignment="1" applyProtection="1">
      <alignment horizontal="right" vertical="center" wrapText="1"/>
    </xf>
    <xf numFmtId="0" fontId="101" fillId="0" borderId="67" xfId="9" applyFont="1" applyBorder="1" applyAlignment="1" applyProtection="1">
      <alignment horizontal="left" vertical="center" wrapText="1"/>
    </xf>
    <xf numFmtId="0" fontId="101" fillId="0" borderId="68" xfId="9" applyFont="1" applyBorder="1" applyAlignment="1" applyProtection="1">
      <alignment horizontal="left" vertical="center" wrapText="1"/>
    </xf>
    <xf numFmtId="0" fontId="101" fillId="0" borderId="68" xfId="9" applyFont="1" applyBorder="1" applyAlignment="1" applyProtection="1">
      <alignment horizontal="right" vertical="center" wrapText="1"/>
    </xf>
    <xf numFmtId="0" fontId="101" fillId="0" borderId="65" xfId="9" applyFont="1" applyBorder="1" applyAlignment="1" applyProtection="1">
      <alignment horizontal="left" vertical="center" wrapText="1"/>
    </xf>
    <xf numFmtId="0" fontId="102" fillId="0" borderId="66" xfId="9" applyFont="1" applyBorder="1" applyAlignment="1" applyProtection="1">
      <alignment horizontal="right" vertical="center" wrapText="1"/>
    </xf>
    <xf numFmtId="0" fontId="101" fillId="10" borderId="64" xfId="9" applyFont="1" applyFill="1" applyBorder="1" applyAlignment="1" applyProtection="1">
      <alignment horizontal="center" vertical="center" wrapText="1"/>
    </xf>
    <xf numFmtId="0" fontId="99" fillId="0" borderId="0" xfId="9" applyFont="1" applyBorder="1" applyAlignment="1" applyProtection="1">
      <alignment horizontal="left" vertical="top" wrapText="1"/>
    </xf>
    <xf numFmtId="0" fontId="100" fillId="0" borderId="0" xfId="9" applyFont="1" applyBorder="1" applyAlignment="1" applyProtection="1">
      <alignment horizontal="center" vertical="center" wrapText="1"/>
    </xf>
    <xf numFmtId="0" fontId="28" fillId="8" borderId="29" xfId="0" applyFont="1" applyFill="1" applyBorder="1" applyAlignment="1">
      <alignment horizontal="center" vertical="center"/>
    </xf>
    <xf numFmtId="0" fontId="28" fillId="8" borderId="28" xfId="0" applyFont="1" applyFill="1" applyBorder="1" applyAlignment="1">
      <alignment horizontal="center" vertical="center"/>
    </xf>
    <xf numFmtId="0" fontId="28" fillId="8" borderId="24" xfId="0" applyFont="1" applyFill="1" applyBorder="1" applyAlignment="1">
      <alignment horizontal="center" vertical="center"/>
    </xf>
    <xf numFmtId="0" fontId="28" fillId="8" borderId="27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8" borderId="22" xfId="0" applyFont="1" applyFill="1" applyBorder="1" applyAlignment="1">
      <alignment horizontal="center" vertical="center"/>
    </xf>
    <xf numFmtId="0" fontId="28" fillId="8" borderId="26" xfId="0" applyFont="1" applyFill="1" applyBorder="1" applyAlignment="1">
      <alignment horizontal="center" vertical="center"/>
    </xf>
    <xf numFmtId="0" fontId="28" fillId="8" borderId="25" xfId="0" applyFont="1" applyFill="1" applyBorder="1" applyAlignment="1">
      <alignment horizontal="center" vertical="center"/>
    </xf>
    <xf numFmtId="0" fontId="28" fillId="8" borderId="21" xfId="0" applyFont="1" applyFill="1" applyBorder="1" applyAlignment="1">
      <alignment horizontal="center" vertical="center"/>
    </xf>
    <xf numFmtId="0" fontId="28" fillId="8" borderId="23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center" vertical="center"/>
    </xf>
    <xf numFmtId="0" fontId="28" fillId="8" borderId="23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</cellXfs>
  <cellStyles count="10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4" xfId="9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927953</xdr:colOff>
      <xdr:row>110</xdr:row>
      <xdr:rowOff>310336</xdr:rowOff>
    </xdr:from>
    <xdr:to>
      <xdr:col>4</xdr:col>
      <xdr:colOff>4192021</xdr:colOff>
      <xdr:row>115</xdr:row>
      <xdr:rowOff>79601</xdr:rowOff>
    </xdr:to>
    <xdr:sp macro="" textlink="">
      <xdr:nvSpPr>
        <xdr:cNvPr id="2" name="CuadroTexto 3"/>
        <xdr:cNvSpPr txBox="1"/>
      </xdr:nvSpPr>
      <xdr:spPr>
        <a:xfrm>
          <a:off x="1413728" y="24780061"/>
          <a:ext cx="3264068" cy="1074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ELABORÓ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  <a:p>
          <a:pPr algn="ctr" eaLnBrk="1" fontAlgn="auto" latinLnBrk="0" hangingPunct="1"/>
          <a:endParaRPr lang="es-MX" sz="1100" b="1" i="0" baseline="0"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pPr eaLnBrk="1" fontAlgn="auto" latinLnBrk="0" hangingPunct="1"/>
          <a:endParaRPr lang="es-MX" sz="1000">
            <a:effectLst/>
          </a:endParaRPr>
        </a:p>
      </xdr:txBody>
    </xdr:sp>
    <xdr:clientData/>
  </xdr:twoCellAnchor>
  <xdr:twoCellAnchor>
    <xdr:from>
      <xdr:col>6</xdr:col>
      <xdr:colOff>18898</xdr:colOff>
      <xdr:row>110</xdr:row>
      <xdr:rowOff>310335</xdr:rowOff>
    </xdr:from>
    <xdr:to>
      <xdr:col>10</xdr:col>
      <xdr:colOff>1268517</xdr:colOff>
      <xdr:row>116</xdr:row>
      <xdr:rowOff>18500</xdr:rowOff>
    </xdr:to>
    <xdr:sp macro="" textlink="">
      <xdr:nvSpPr>
        <xdr:cNvPr id="3" name="CuadroTexto 4"/>
        <xdr:cNvSpPr txBox="1"/>
      </xdr:nvSpPr>
      <xdr:spPr>
        <a:xfrm>
          <a:off x="6676873" y="24780060"/>
          <a:ext cx="3154619" cy="1165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REVISÓ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 JORGE SÁNCHEZ RODRÍGUEZ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SUBSECRETARIO DE PRESUPUESTO</a:t>
          </a:r>
        </a:p>
        <a:p>
          <a:pPr algn="ctr" eaLnBrk="1" fontAlgn="auto" latinLnBrk="0" hangingPunct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 sz="1000">
            <a:effectLst/>
          </a:endParaRPr>
        </a:p>
      </xdr:txBody>
    </xdr:sp>
    <xdr:clientData/>
  </xdr:twoCellAnchor>
  <xdr:twoCellAnchor>
    <xdr:from>
      <xdr:col>10</xdr:col>
      <xdr:colOff>3316954</xdr:colOff>
      <xdr:row>110</xdr:row>
      <xdr:rowOff>309193</xdr:rowOff>
    </xdr:from>
    <xdr:to>
      <xdr:col>12</xdr:col>
      <xdr:colOff>447207</xdr:colOff>
      <xdr:row>116</xdr:row>
      <xdr:rowOff>20785</xdr:rowOff>
    </xdr:to>
    <xdr:sp macro="" textlink="">
      <xdr:nvSpPr>
        <xdr:cNvPr id="4" name="CuadroTexto 6"/>
        <xdr:cNvSpPr txBox="1"/>
      </xdr:nvSpPr>
      <xdr:spPr>
        <a:xfrm>
          <a:off x="11879929" y="24778918"/>
          <a:ext cx="3292928" cy="1168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AUTORIZÓ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__________________________________</a:t>
          </a: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C.P. JORGE MICHEL LUNA</a:t>
          </a: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SECRETARIO DE HACIENDA</a:t>
          </a:r>
        </a:p>
        <a:p>
          <a:pPr algn="ctr"/>
          <a:endParaRPr lang="es-MX" sz="110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11</xdr:col>
      <xdr:colOff>435428</xdr:colOff>
      <xdr:row>0</xdr:row>
      <xdr:rowOff>108857</xdr:rowOff>
    </xdr:from>
    <xdr:to>
      <xdr:col>12</xdr:col>
      <xdr:colOff>987120</xdr:colOff>
      <xdr:row>3</xdr:row>
      <xdr:rowOff>122464</xdr:rowOff>
    </xdr:to>
    <xdr:pic>
      <xdr:nvPicPr>
        <xdr:cNvPr id="5" name="Imagen 8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570403" y="108857"/>
          <a:ext cx="2142367" cy="689882"/>
        </a:xfrm>
        <a:prstGeom prst="rect">
          <a:avLst/>
        </a:prstGeom>
        <a:noFill/>
      </xdr:spPr>
    </xdr:pic>
    <xdr:clientData/>
  </xdr:twoCellAnchor>
  <xdr:twoCellAnchor>
    <xdr:from>
      <xdr:col>4</xdr:col>
      <xdr:colOff>340178</xdr:colOff>
      <xdr:row>0</xdr:row>
      <xdr:rowOff>0</xdr:rowOff>
    </xdr:from>
    <xdr:to>
      <xdr:col>4</xdr:col>
      <xdr:colOff>1442357</xdr:colOff>
      <xdr:row>3</xdr:row>
      <xdr:rowOff>170177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5953" y="0"/>
          <a:ext cx="1102179" cy="846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599581</xdr:colOff>
      <xdr:row>0</xdr:row>
      <xdr:rowOff>92530</xdr:rowOff>
    </xdr:from>
    <xdr:to>
      <xdr:col>6</xdr:col>
      <xdr:colOff>161925</xdr:colOff>
      <xdr:row>1</xdr:row>
      <xdr:rowOff>209550</xdr:rowOff>
    </xdr:to>
    <xdr:pic>
      <xdr:nvPicPr>
        <xdr:cNvPr id="2" name="Imagen 9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790956" y="92530"/>
          <a:ext cx="1133969" cy="42182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140073</xdr:colOff>
      <xdr:row>0</xdr:row>
      <xdr:rowOff>47627</xdr:rowOff>
    </xdr:from>
    <xdr:to>
      <xdr:col>0</xdr:col>
      <xdr:colOff>800100</xdr:colOff>
      <xdr:row>3</xdr:row>
      <xdr:rowOff>3154</xdr:rowOff>
    </xdr:to>
    <xdr:pic>
      <xdr:nvPicPr>
        <xdr:cNvPr id="3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073" y="47627"/>
          <a:ext cx="660027" cy="641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599581</xdr:colOff>
      <xdr:row>0</xdr:row>
      <xdr:rowOff>92530</xdr:rowOff>
    </xdr:from>
    <xdr:to>
      <xdr:col>6</xdr:col>
      <xdr:colOff>381000</xdr:colOff>
      <xdr:row>1</xdr:row>
      <xdr:rowOff>114300</xdr:rowOff>
    </xdr:to>
    <xdr:pic>
      <xdr:nvPicPr>
        <xdr:cNvPr id="2" name="Imagen 9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790956" y="92530"/>
          <a:ext cx="1133969" cy="42182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140073</xdr:colOff>
      <xdr:row>0</xdr:row>
      <xdr:rowOff>47627</xdr:rowOff>
    </xdr:from>
    <xdr:to>
      <xdr:col>0</xdr:col>
      <xdr:colOff>800100</xdr:colOff>
      <xdr:row>3</xdr:row>
      <xdr:rowOff>3154</xdr:rowOff>
    </xdr:to>
    <xdr:pic>
      <xdr:nvPicPr>
        <xdr:cNvPr id="3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073" y="47627"/>
          <a:ext cx="660027" cy="641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599581</xdr:colOff>
      <xdr:row>0</xdr:row>
      <xdr:rowOff>92530</xdr:rowOff>
    </xdr:from>
    <xdr:to>
      <xdr:col>6</xdr:col>
      <xdr:colOff>285750</xdr:colOff>
      <xdr:row>1</xdr:row>
      <xdr:rowOff>209550</xdr:rowOff>
    </xdr:to>
    <xdr:pic>
      <xdr:nvPicPr>
        <xdr:cNvPr id="2" name="Imagen 9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790956" y="92530"/>
          <a:ext cx="1133969" cy="42182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140073</xdr:colOff>
      <xdr:row>0</xdr:row>
      <xdr:rowOff>47627</xdr:rowOff>
    </xdr:from>
    <xdr:to>
      <xdr:col>0</xdr:col>
      <xdr:colOff>800100</xdr:colOff>
      <xdr:row>3</xdr:row>
      <xdr:rowOff>3154</xdr:rowOff>
    </xdr:to>
    <xdr:pic>
      <xdr:nvPicPr>
        <xdr:cNvPr id="3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073" y="47627"/>
          <a:ext cx="660027" cy="641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609106</xdr:colOff>
      <xdr:row>0</xdr:row>
      <xdr:rowOff>111580</xdr:rowOff>
    </xdr:from>
    <xdr:to>
      <xdr:col>5</xdr:col>
      <xdr:colOff>800100</xdr:colOff>
      <xdr:row>1</xdr:row>
      <xdr:rowOff>209550</xdr:rowOff>
    </xdr:to>
    <xdr:pic>
      <xdr:nvPicPr>
        <xdr:cNvPr id="2" name="Imagen 9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552831" y="111580"/>
          <a:ext cx="952994" cy="32657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140073</xdr:colOff>
      <xdr:row>0</xdr:row>
      <xdr:rowOff>47627</xdr:rowOff>
    </xdr:from>
    <xdr:to>
      <xdr:col>0</xdr:col>
      <xdr:colOff>800100</xdr:colOff>
      <xdr:row>3</xdr:row>
      <xdr:rowOff>3154</xdr:rowOff>
    </xdr:to>
    <xdr:pic>
      <xdr:nvPicPr>
        <xdr:cNvPr id="3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073" y="47627"/>
          <a:ext cx="660027" cy="641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691391</xdr:colOff>
      <xdr:row>0</xdr:row>
      <xdr:rowOff>0</xdr:rowOff>
    </xdr:from>
    <xdr:to>
      <xdr:col>10</xdr:col>
      <xdr:colOff>1113222</xdr:colOff>
      <xdr:row>3</xdr:row>
      <xdr:rowOff>141904</xdr:rowOff>
    </xdr:to>
    <xdr:pic>
      <xdr:nvPicPr>
        <xdr:cNvPr id="2" name="Imagen 6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2397616" y="0"/>
          <a:ext cx="2136331" cy="799129"/>
        </a:xfrm>
        <a:prstGeom prst="rect">
          <a:avLst/>
        </a:prstGeom>
        <a:noFill/>
      </xdr:spPr>
    </xdr:pic>
    <xdr:clientData/>
  </xdr:twoCellAnchor>
  <xdr:twoCellAnchor>
    <xdr:from>
      <xdr:col>3</xdr:col>
      <xdr:colOff>437030</xdr:colOff>
      <xdr:row>73</xdr:row>
      <xdr:rowOff>101997</xdr:rowOff>
    </xdr:from>
    <xdr:to>
      <xdr:col>4</xdr:col>
      <xdr:colOff>933245</xdr:colOff>
      <xdr:row>80</xdr:row>
      <xdr:rowOff>84173</xdr:rowOff>
    </xdr:to>
    <xdr:sp macro="" textlink="">
      <xdr:nvSpPr>
        <xdr:cNvPr id="3" name="CuadroTexto 7"/>
        <xdr:cNvSpPr txBox="1"/>
      </xdr:nvSpPr>
      <xdr:spPr>
        <a:xfrm>
          <a:off x="808505" y="17723247"/>
          <a:ext cx="3258465" cy="1048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ELABORÓ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  <a:p>
          <a:pPr algn="ctr" eaLnBrk="1" fontAlgn="auto" latinLnBrk="0" hangingPunct="1"/>
          <a:endParaRPr lang="es-MX" sz="1100" b="1" i="0" baseline="0"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pPr eaLnBrk="1" fontAlgn="auto" latinLnBrk="0" hangingPunct="1"/>
          <a:endParaRPr lang="es-MX" sz="1000">
            <a:effectLst/>
          </a:endParaRPr>
        </a:p>
      </xdr:txBody>
    </xdr:sp>
    <xdr:clientData/>
  </xdr:twoCellAnchor>
  <xdr:twoCellAnchor>
    <xdr:from>
      <xdr:col>5</xdr:col>
      <xdr:colOff>1220063</xdr:colOff>
      <xdr:row>73</xdr:row>
      <xdr:rowOff>101996</xdr:rowOff>
    </xdr:from>
    <xdr:to>
      <xdr:col>7</xdr:col>
      <xdr:colOff>934476</xdr:colOff>
      <xdr:row>81</xdr:row>
      <xdr:rowOff>23072</xdr:rowOff>
    </xdr:to>
    <xdr:sp macro="" textlink="">
      <xdr:nvSpPr>
        <xdr:cNvPr id="4" name="CuadroTexto 9"/>
        <xdr:cNvSpPr txBox="1"/>
      </xdr:nvSpPr>
      <xdr:spPr>
        <a:xfrm>
          <a:off x="6068288" y="17723246"/>
          <a:ext cx="3143413" cy="1140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REVISÓ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 JORGE SÁNCHEZ RODRÍGUEZ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SUBSECRETARIO DE PRESUPUESTO</a:t>
          </a:r>
        </a:p>
        <a:p>
          <a:pPr algn="ctr" eaLnBrk="1" fontAlgn="auto" latinLnBrk="0" hangingPunct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 sz="1000">
            <a:effectLst/>
          </a:endParaRPr>
        </a:p>
      </xdr:txBody>
    </xdr:sp>
    <xdr:clientData/>
  </xdr:twoCellAnchor>
  <xdr:twoCellAnchor>
    <xdr:from>
      <xdr:col>8</xdr:col>
      <xdr:colOff>1268413</xdr:colOff>
      <xdr:row>73</xdr:row>
      <xdr:rowOff>100854</xdr:rowOff>
    </xdr:from>
    <xdr:to>
      <xdr:col>10</xdr:col>
      <xdr:colOff>1132902</xdr:colOff>
      <xdr:row>81</xdr:row>
      <xdr:rowOff>25357</xdr:rowOff>
    </xdr:to>
    <xdr:sp macro="" textlink="">
      <xdr:nvSpPr>
        <xdr:cNvPr id="5" name="CuadroTexto 10"/>
        <xdr:cNvSpPr txBox="1"/>
      </xdr:nvSpPr>
      <xdr:spPr>
        <a:xfrm>
          <a:off x="11260138" y="17722104"/>
          <a:ext cx="3293489" cy="1143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AUTORIZÓ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__________________________________</a:t>
          </a: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C.P. JORGE MICHEL LUNA</a:t>
          </a: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SECRETARIO DE HACIENDA</a:t>
          </a:r>
        </a:p>
        <a:p>
          <a:pPr algn="ctr"/>
          <a:endParaRPr lang="es-MX" sz="110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3</xdr:col>
      <xdr:colOff>517070</xdr:colOff>
      <xdr:row>0</xdr:row>
      <xdr:rowOff>0</xdr:rowOff>
    </xdr:from>
    <xdr:to>
      <xdr:col>3</xdr:col>
      <xdr:colOff>1648864</xdr:colOff>
      <xdr:row>3</xdr:row>
      <xdr:rowOff>192665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8545" y="0"/>
          <a:ext cx="1131794" cy="849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1061356</xdr:colOff>
      <xdr:row>29</xdr:row>
      <xdr:rowOff>14748</xdr:rowOff>
    </xdr:from>
    <xdr:to>
      <xdr:col>5</xdr:col>
      <xdr:colOff>787567</xdr:colOff>
      <xdr:row>36</xdr:row>
      <xdr:rowOff>33744</xdr:rowOff>
    </xdr:to>
    <xdr:sp macro="" textlink="">
      <xdr:nvSpPr>
        <xdr:cNvPr id="2" name="CuadroTexto 6"/>
        <xdr:cNvSpPr txBox="1"/>
      </xdr:nvSpPr>
      <xdr:spPr>
        <a:xfrm>
          <a:off x="1528081" y="8330073"/>
          <a:ext cx="3259986" cy="1095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ELABORÓ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  <a:p>
          <a:pPr algn="ctr" eaLnBrk="1" fontAlgn="auto" latinLnBrk="0" hangingPunct="1"/>
          <a:endParaRPr lang="es-MX" sz="1100" b="1" i="0" baseline="0"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pPr eaLnBrk="1" fontAlgn="auto" latinLnBrk="0" hangingPunct="1"/>
          <a:endParaRPr lang="es-MX" sz="1000">
            <a:effectLst/>
          </a:endParaRPr>
        </a:p>
      </xdr:txBody>
    </xdr:sp>
    <xdr:clientData/>
  </xdr:twoCellAnchor>
  <xdr:twoCellAnchor>
    <xdr:from>
      <xdr:col>7</xdr:col>
      <xdr:colOff>312385</xdr:colOff>
      <xdr:row>29</xdr:row>
      <xdr:rowOff>14747</xdr:rowOff>
    </xdr:from>
    <xdr:to>
      <xdr:col>9</xdr:col>
      <xdr:colOff>992905</xdr:colOff>
      <xdr:row>36</xdr:row>
      <xdr:rowOff>129524</xdr:rowOff>
    </xdr:to>
    <xdr:sp macro="" textlink="">
      <xdr:nvSpPr>
        <xdr:cNvPr id="3" name="CuadroTexto 7"/>
        <xdr:cNvSpPr txBox="1"/>
      </xdr:nvSpPr>
      <xdr:spPr>
        <a:xfrm>
          <a:off x="6789385" y="8330072"/>
          <a:ext cx="3137970" cy="1191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REVISÓ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 JORGE SÁNCHEZ RODRÍGUEZ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SUBSECRETARIO DE PRESUPUESTO</a:t>
          </a:r>
        </a:p>
        <a:p>
          <a:pPr algn="ctr" eaLnBrk="1" fontAlgn="auto" latinLnBrk="0" hangingPunct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 sz="1000">
            <a:effectLst/>
          </a:endParaRPr>
        </a:p>
      </xdr:txBody>
    </xdr:sp>
    <xdr:clientData/>
  </xdr:twoCellAnchor>
  <xdr:twoCellAnchor>
    <xdr:from>
      <xdr:col>10</xdr:col>
      <xdr:colOff>1340449</xdr:colOff>
      <xdr:row>29</xdr:row>
      <xdr:rowOff>13605</xdr:rowOff>
    </xdr:from>
    <xdr:to>
      <xdr:col>12</xdr:col>
      <xdr:colOff>1436260</xdr:colOff>
      <xdr:row>36</xdr:row>
      <xdr:rowOff>131809</xdr:rowOff>
    </xdr:to>
    <xdr:sp macro="" textlink="">
      <xdr:nvSpPr>
        <xdr:cNvPr id="4" name="CuadroTexto 8"/>
        <xdr:cNvSpPr txBox="1"/>
      </xdr:nvSpPr>
      <xdr:spPr>
        <a:xfrm>
          <a:off x="11979874" y="8328930"/>
          <a:ext cx="3296211" cy="1194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AUTORIZÓ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__________________________________</a:t>
          </a: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C.P. JORGE MICHEL LUNA</a:t>
          </a: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SECRETARIO DE HACIENDA</a:t>
          </a:r>
        </a:p>
        <a:p>
          <a:pPr algn="ctr"/>
          <a:endParaRPr lang="es-MX" sz="110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11</xdr:col>
      <xdr:colOff>1395598</xdr:colOff>
      <xdr:row>0</xdr:row>
      <xdr:rowOff>0</xdr:rowOff>
    </xdr:from>
    <xdr:to>
      <xdr:col>13</xdr:col>
      <xdr:colOff>666935</xdr:colOff>
      <xdr:row>4</xdr:row>
      <xdr:rowOff>39036</xdr:rowOff>
    </xdr:to>
    <xdr:pic>
      <xdr:nvPicPr>
        <xdr:cNvPr id="5" name="Imagen 9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739998" y="0"/>
          <a:ext cx="2271712" cy="924861"/>
        </a:xfrm>
        <a:prstGeom prst="rect">
          <a:avLst/>
        </a:prstGeom>
        <a:noFill/>
      </xdr:spPr>
    </xdr:pic>
    <xdr:clientData/>
  </xdr:twoCellAnchor>
  <xdr:twoCellAnchor>
    <xdr:from>
      <xdr:col>3</xdr:col>
      <xdr:colOff>1006928</xdr:colOff>
      <xdr:row>0</xdr:row>
      <xdr:rowOff>0</xdr:rowOff>
    </xdr:from>
    <xdr:to>
      <xdr:col>3</xdr:col>
      <xdr:colOff>2138722</xdr:colOff>
      <xdr:row>3</xdr:row>
      <xdr:rowOff>192665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3653" y="0"/>
          <a:ext cx="1131794" cy="868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421821</xdr:colOff>
      <xdr:row>12</xdr:row>
      <xdr:rowOff>40820</xdr:rowOff>
    </xdr:from>
    <xdr:to>
      <xdr:col>9</xdr:col>
      <xdr:colOff>1143000</xdr:colOff>
      <xdr:row>15</xdr:row>
      <xdr:rowOff>190500</xdr:rowOff>
    </xdr:to>
    <xdr:sp macro="" textlink="">
      <xdr:nvSpPr>
        <xdr:cNvPr id="7" name="CuadroTexto 1"/>
        <xdr:cNvSpPr txBox="1"/>
      </xdr:nvSpPr>
      <xdr:spPr>
        <a:xfrm>
          <a:off x="6898821" y="4669970"/>
          <a:ext cx="3178629" cy="83548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4000"/>
            <a:t>NO APLICA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922611</xdr:colOff>
      <xdr:row>0</xdr:row>
      <xdr:rowOff>168088</xdr:rowOff>
    </xdr:from>
    <xdr:to>
      <xdr:col>5</xdr:col>
      <xdr:colOff>1042147</xdr:colOff>
      <xdr:row>3</xdr:row>
      <xdr:rowOff>178093</xdr:rowOff>
    </xdr:to>
    <xdr:pic>
      <xdr:nvPicPr>
        <xdr:cNvPr id="2" name="Imagen 1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180911" y="168088"/>
          <a:ext cx="1976911" cy="70533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1996108</xdr:colOff>
      <xdr:row>11</xdr:row>
      <xdr:rowOff>182218</xdr:rowOff>
    </xdr:from>
    <xdr:to>
      <xdr:col>2</xdr:col>
      <xdr:colOff>2236304</xdr:colOff>
      <xdr:row>12</xdr:row>
      <xdr:rowOff>215348</xdr:rowOff>
    </xdr:to>
    <xdr:sp macro="" textlink="">
      <xdr:nvSpPr>
        <xdr:cNvPr id="3" name="CuadroTexto 3"/>
        <xdr:cNvSpPr txBox="1"/>
      </xdr:nvSpPr>
      <xdr:spPr>
        <a:xfrm>
          <a:off x="2253283" y="2782543"/>
          <a:ext cx="240196" cy="261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>
    <xdr:from>
      <xdr:col>2</xdr:col>
      <xdr:colOff>414618</xdr:colOff>
      <xdr:row>0</xdr:row>
      <xdr:rowOff>0</xdr:rowOff>
    </xdr:from>
    <xdr:to>
      <xdr:col>2</xdr:col>
      <xdr:colOff>1683756</xdr:colOff>
      <xdr:row>4</xdr:row>
      <xdr:rowOff>33618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1793" y="0"/>
          <a:ext cx="1269138" cy="948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448233</xdr:colOff>
      <xdr:row>0</xdr:row>
      <xdr:rowOff>0</xdr:rowOff>
    </xdr:from>
    <xdr:to>
      <xdr:col>9</xdr:col>
      <xdr:colOff>1106739</xdr:colOff>
      <xdr:row>3</xdr:row>
      <xdr:rowOff>88765</xdr:rowOff>
    </xdr:to>
    <xdr:pic>
      <xdr:nvPicPr>
        <xdr:cNvPr id="2" name="Imagen 1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201958" y="0"/>
          <a:ext cx="2163456" cy="76504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336177</xdr:colOff>
      <xdr:row>0</xdr:row>
      <xdr:rowOff>0</xdr:rowOff>
    </xdr:from>
    <xdr:to>
      <xdr:col>3</xdr:col>
      <xdr:colOff>1524001</xdr:colOff>
      <xdr:row>4</xdr:row>
      <xdr:rowOff>11475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7652" y="0"/>
          <a:ext cx="1187824" cy="90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1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819150</xdr:colOff>
      <xdr:row>3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0"/>
          <a:ext cx="1009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1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952500</xdr:colOff>
      <xdr:row>3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0"/>
          <a:ext cx="1009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1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952500</xdr:colOff>
      <xdr:row>3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009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599581</xdr:colOff>
      <xdr:row>0</xdr:row>
      <xdr:rowOff>92530</xdr:rowOff>
    </xdr:from>
    <xdr:to>
      <xdr:col>6</xdr:col>
      <xdr:colOff>333375</xdr:colOff>
      <xdr:row>2</xdr:row>
      <xdr:rowOff>57150</xdr:rowOff>
    </xdr:to>
    <xdr:pic>
      <xdr:nvPicPr>
        <xdr:cNvPr id="2" name="Imagen 9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790956" y="92530"/>
          <a:ext cx="1133969" cy="42182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140073</xdr:colOff>
      <xdr:row>0</xdr:row>
      <xdr:rowOff>47627</xdr:rowOff>
    </xdr:from>
    <xdr:to>
      <xdr:col>0</xdr:col>
      <xdr:colOff>800100</xdr:colOff>
      <xdr:row>3</xdr:row>
      <xdr:rowOff>3154</xdr:rowOff>
    </xdr:to>
    <xdr:pic>
      <xdr:nvPicPr>
        <xdr:cNvPr id="3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073" y="47627"/>
          <a:ext cx="660027" cy="650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53" t="s">
        <v>0</v>
      </c>
      <c r="B2" s="553"/>
      <c r="C2" s="553"/>
      <c r="D2" s="553"/>
      <c r="E2" s="13" t="e">
        <f>#REF!</f>
        <v>#REF!</v>
      </c>
    </row>
    <row r="3" spans="1:5">
      <c r="A3" s="553" t="s">
        <v>2</v>
      </c>
      <c r="B3" s="553"/>
      <c r="C3" s="553"/>
      <c r="D3" s="553"/>
      <c r="E3" s="13" t="e">
        <f>#REF!</f>
        <v>#REF!</v>
      </c>
    </row>
    <row r="4" spans="1:5">
      <c r="A4" s="553" t="s">
        <v>1</v>
      </c>
      <c r="B4" s="553"/>
      <c r="C4" s="553"/>
      <c r="D4" s="553"/>
      <c r="E4" s="14"/>
    </row>
    <row r="5" spans="1:5">
      <c r="A5" s="553" t="s">
        <v>70</v>
      </c>
      <c r="B5" s="553"/>
      <c r="C5" s="553"/>
      <c r="D5" s="553"/>
      <c r="E5" t="s">
        <v>68</v>
      </c>
    </row>
    <row r="6" spans="1:5">
      <c r="A6" s="6"/>
      <c r="B6" s="6"/>
      <c r="C6" s="558" t="s">
        <v>3</v>
      </c>
      <c r="D6" s="558"/>
      <c r="E6" s="1">
        <v>2013</v>
      </c>
    </row>
    <row r="7" spans="1:5">
      <c r="A7" s="554" t="s">
        <v>66</v>
      </c>
      <c r="B7" s="552" t="s">
        <v>6</v>
      </c>
      <c r="C7" s="548" t="s">
        <v>8</v>
      </c>
      <c r="D7" s="548"/>
      <c r="E7" s="8" t="e">
        <f>#REF!</f>
        <v>#REF!</v>
      </c>
    </row>
    <row r="8" spans="1:5">
      <c r="A8" s="554"/>
      <c r="B8" s="552"/>
      <c r="C8" s="548" t="s">
        <v>10</v>
      </c>
      <c r="D8" s="548"/>
      <c r="E8" s="8" t="e">
        <f>#REF!</f>
        <v>#REF!</v>
      </c>
    </row>
    <row r="9" spans="1:5">
      <c r="A9" s="554"/>
      <c r="B9" s="552"/>
      <c r="C9" s="548" t="s">
        <v>12</v>
      </c>
      <c r="D9" s="548"/>
      <c r="E9" s="8" t="e">
        <f>#REF!</f>
        <v>#REF!</v>
      </c>
    </row>
    <row r="10" spans="1:5">
      <c r="A10" s="554"/>
      <c r="B10" s="552"/>
      <c r="C10" s="548" t="s">
        <v>14</v>
      </c>
      <c r="D10" s="548"/>
      <c r="E10" s="8" t="e">
        <f>#REF!</f>
        <v>#REF!</v>
      </c>
    </row>
    <row r="11" spans="1:5">
      <c r="A11" s="554"/>
      <c r="B11" s="552"/>
      <c r="C11" s="548" t="s">
        <v>16</v>
      </c>
      <c r="D11" s="548"/>
      <c r="E11" s="8" t="e">
        <f>#REF!</f>
        <v>#REF!</v>
      </c>
    </row>
    <row r="12" spans="1:5">
      <c r="A12" s="554"/>
      <c r="B12" s="552"/>
      <c r="C12" s="548" t="s">
        <v>18</v>
      </c>
      <c r="D12" s="548"/>
      <c r="E12" s="8" t="e">
        <f>#REF!</f>
        <v>#REF!</v>
      </c>
    </row>
    <row r="13" spans="1:5">
      <c r="A13" s="554"/>
      <c r="B13" s="552"/>
      <c r="C13" s="548" t="s">
        <v>20</v>
      </c>
      <c r="D13" s="548"/>
      <c r="E13" s="8" t="e">
        <f>#REF!</f>
        <v>#REF!</v>
      </c>
    </row>
    <row r="14" spans="1:5" ht="15.75" thickBot="1">
      <c r="A14" s="554"/>
      <c r="B14" s="4"/>
      <c r="C14" s="549" t="s">
        <v>23</v>
      </c>
      <c r="D14" s="549"/>
      <c r="E14" s="9" t="e">
        <f>#REF!</f>
        <v>#REF!</v>
      </c>
    </row>
    <row r="15" spans="1:5">
      <c r="A15" s="554"/>
      <c r="B15" s="552" t="s">
        <v>25</v>
      </c>
      <c r="C15" s="548" t="s">
        <v>27</v>
      </c>
      <c r="D15" s="548"/>
      <c r="E15" s="8" t="e">
        <f>#REF!</f>
        <v>#REF!</v>
      </c>
    </row>
    <row r="16" spans="1:5">
      <c r="A16" s="554"/>
      <c r="B16" s="552"/>
      <c r="C16" s="548" t="s">
        <v>29</v>
      </c>
      <c r="D16" s="548"/>
      <c r="E16" s="8" t="e">
        <f>#REF!</f>
        <v>#REF!</v>
      </c>
    </row>
    <row r="17" spans="1:5">
      <c r="A17" s="554"/>
      <c r="B17" s="552"/>
      <c r="C17" s="548" t="s">
        <v>31</v>
      </c>
      <c r="D17" s="548"/>
      <c r="E17" s="8" t="e">
        <f>#REF!</f>
        <v>#REF!</v>
      </c>
    </row>
    <row r="18" spans="1:5">
      <c r="A18" s="554"/>
      <c r="B18" s="552"/>
      <c r="C18" s="548" t="s">
        <v>33</v>
      </c>
      <c r="D18" s="548"/>
      <c r="E18" s="8" t="e">
        <f>#REF!</f>
        <v>#REF!</v>
      </c>
    </row>
    <row r="19" spans="1:5">
      <c r="A19" s="554"/>
      <c r="B19" s="552"/>
      <c r="C19" s="548" t="s">
        <v>35</v>
      </c>
      <c r="D19" s="548"/>
      <c r="E19" s="8" t="e">
        <f>#REF!</f>
        <v>#REF!</v>
      </c>
    </row>
    <row r="20" spans="1:5">
      <c r="A20" s="554"/>
      <c r="B20" s="552"/>
      <c r="C20" s="548" t="s">
        <v>37</v>
      </c>
      <c r="D20" s="548"/>
      <c r="E20" s="8" t="e">
        <f>#REF!</f>
        <v>#REF!</v>
      </c>
    </row>
    <row r="21" spans="1:5">
      <c r="A21" s="554"/>
      <c r="B21" s="552"/>
      <c r="C21" s="548" t="s">
        <v>39</v>
      </c>
      <c r="D21" s="548"/>
      <c r="E21" s="8" t="e">
        <f>#REF!</f>
        <v>#REF!</v>
      </c>
    </row>
    <row r="22" spans="1:5">
      <c r="A22" s="554"/>
      <c r="B22" s="552"/>
      <c r="C22" s="548" t="s">
        <v>40</v>
      </c>
      <c r="D22" s="548"/>
      <c r="E22" s="8" t="e">
        <f>#REF!</f>
        <v>#REF!</v>
      </c>
    </row>
    <row r="23" spans="1:5">
      <c r="A23" s="554"/>
      <c r="B23" s="552"/>
      <c r="C23" s="548" t="s">
        <v>42</v>
      </c>
      <c r="D23" s="548"/>
      <c r="E23" s="8" t="e">
        <f>#REF!</f>
        <v>#REF!</v>
      </c>
    </row>
    <row r="24" spans="1:5" ht="15.75" thickBot="1">
      <c r="A24" s="554"/>
      <c r="B24" s="4"/>
      <c r="C24" s="549" t="s">
        <v>44</v>
      </c>
      <c r="D24" s="549"/>
      <c r="E24" s="9" t="e">
        <f>#REF!</f>
        <v>#REF!</v>
      </c>
    </row>
    <row r="25" spans="1:5" ht="15.75" thickBot="1">
      <c r="A25" s="554"/>
      <c r="B25" s="2"/>
      <c r="C25" s="549" t="s">
        <v>46</v>
      </c>
      <c r="D25" s="549"/>
      <c r="E25" s="9" t="e">
        <f>#REF!</f>
        <v>#REF!</v>
      </c>
    </row>
    <row r="26" spans="1:5">
      <c r="A26" s="554" t="s">
        <v>67</v>
      </c>
      <c r="B26" s="552" t="s">
        <v>7</v>
      </c>
      <c r="C26" s="548" t="s">
        <v>9</v>
      </c>
      <c r="D26" s="548"/>
      <c r="E26" s="8" t="e">
        <f>#REF!</f>
        <v>#REF!</v>
      </c>
    </row>
    <row r="27" spans="1:5">
      <c r="A27" s="554"/>
      <c r="B27" s="552"/>
      <c r="C27" s="548" t="s">
        <v>11</v>
      </c>
      <c r="D27" s="548"/>
      <c r="E27" s="8" t="e">
        <f>#REF!</f>
        <v>#REF!</v>
      </c>
    </row>
    <row r="28" spans="1:5">
      <c r="A28" s="554"/>
      <c r="B28" s="552"/>
      <c r="C28" s="548" t="s">
        <v>13</v>
      </c>
      <c r="D28" s="548"/>
      <c r="E28" s="8" t="e">
        <f>#REF!</f>
        <v>#REF!</v>
      </c>
    </row>
    <row r="29" spans="1:5">
      <c r="A29" s="554"/>
      <c r="B29" s="552"/>
      <c r="C29" s="548" t="s">
        <v>15</v>
      </c>
      <c r="D29" s="548"/>
      <c r="E29" s="8" t="e">
        <f>#REF!</f>
        <v>#REF!</v>
      </c>
    </row>
    <row r="30" spans="1:5">
      <c r="A30" s="554"/>
      <c r="B30" s="552"/>
      <c r="C30" s="548" t="s">
        <v>17</v>
      </c>
      <c r="D30" s="548"/>
      <c r="E30" s="8" t="e">
        <f>#REF!</f>
        <v>#REF!</v>
      </c>
    </row>
    <row r="31" spans="1:5">
      <c r="A31" s="554"/>
      <c r="B31" s="552"/>
      <c r="C31" s="548" t="s">
        <v>19</v>
      </c>
      <c r="D31" s="548"/>
      <c r="E31" s="8" t="e">
        <f>#REF!</f>
        <v>#REF!</v>
      </c>
    </row>
    <row r="32" spans="1:5">
      <c r="A32" s="554"/>
      <c r="B32" s="552"/>
      <c r="C32" s="548" t="s">
        <v>21</v>
      </c>
      <c r="D32" s="548"/>
      <c r="E32" s="8" t="e">
        <f>#REF!</f>
        <v>#REF!</v>
      </c>
    </row>
    <row r="33" spans="1:5">
      <c r="A33" s="554"/>
      <c r="B33" s="552"/>
      <c r="C33" s="548" t="s">
        <v>22</v>
      </c>
      <c r="D33" s="548"/>
      <c r="E33" s="8" t="e">
        <f>#REF!</f>
        <v>#REF!</v>
      </c>
    </row>
    <row r="34" spans="1:5" ht="15.75" thickBot="1">
      <c r="A34" s="554"/>
      <c r="B34" s="4"/>
      <c r="C34" s="549" t="s">
        <v>24</v>
      </c>
      <c r="D34" s="549"/>
      <c r="E34" s="9" t="e">
        <f>#REF!</f>
        <v>#REF!</v>
      </c>
    </row>
    <row r="35" spans="1:5">
      <c r="A35" s="554"/>
      <c r="B35" s="552" t="s">
        <v>26</v>
      </c>
      <c r="C35" s="548" t="s">
        <v>28</v>
      </c>
      <c r="D35" s="548"/>
      <c r="E35" s="8" t="e">
        <f>#REF!</f>
        <v>#REF!</v>
      </c>
    </row>
    <row r="36" spans="1:5">
      <c r="A36" s="554"/>
      <c r="B36" s="552"/>
      <c r="C36" s="548" t="s">
        <v>30</v>
      </c>
      <c r="D36" s="548"/>
      <c r="E36" s="8" t="e">
        <f>#REF!</f>
        <v>#REF!</v>
      </c>
    </row>
    <row r="37" spans="1:5">
      <c r="A37" s="554"/>
      <c r="B37" s="552"/>
      <c r="C37" s="548" t="s">
        <v>32</v>
      </c>
      <c r="D37" s="548"/>
      <c r="E37" s="8" t="e">
        <f>#REF!</f>
        <v>#REF!</v>
      </c>
    </row>
    <row r="38" spans="1:5">
      <c r="A38" s="554"/>
      <c r="B38" s="552"/>
      <c r="C38" s="548" t="s">
        <v>34</v>
      </c>
      <c r="D38" s="548"/>
      <c r="E38" s="8" t="e">
        <f>#REF!</f>
        <v>#REF!</v>
      </c>
    </row>
    <row r="39" spans="1:5">
      <c r="A39" s="554"/>
      <c r="B39" s="552"/>
      <c r="C39" s="548" t="s">
        <v>36</v>
      </c>
      <c r="D39" s="548"/>
      <c r="E39" s="8" t="e">
        <f>#REF!</f>
        <v>#REF!</v>
      </c>
    </row>
    <row r="40" spans="1:5">
      <c r="A40" s="554"/>
      <c r="B40" s="552"/>
      <c r="C40" s="548" t="s">
        <v>38</v>
      </c>
      <c r="D40" s="548"/>
      <c r="E40" s="8" t="e">
        <f>#REF!</f>
        <v>#REF!</v>
      </c>
    </row>
    <row r="41" spans="1:5" ht="15.75" thickBot="1">
      <c r="A41" s="554"/>
      <c r="B41" s="2"/>
      <c r="C41" s="549" t="s">
        <v>41</v>
      </c>
      <c r="D41" s="549"/>
      <c r="E41" s="9" t="e">
        <f>#REF!</f>
        <v>#REF!</v>
      </c>
    </row>
    <row r="42" spans="1:5" ht="15.75" thickBot="1">
      <c r="A42" s="554"/>
      <c r="B42" s="2"/>
      <c r="C42" s="549" t="s">
        <v>43</v>
      </c>
      <c r="D42" s="549"/>
      <c r="E42" s="9" t="e">
        <f>#REF!</f>
        <v>#REF!</v>
      </c>
    </row>
    <row r="43" spans="1:5">
      <c r="A43" s="3"/>
      <c r="B43" s="552" t="s">
        <v>45</v>
      </c>
      <c r="C43" s="550" t="s">
        <v>47</v>
      </c>
      <c r="D43" s="550"/>
      <c r="E43" s="10" t="e">
        <f>#REF!</f>
        <v>#REF!</v>
      </c>
    </row>
    <row r="44" spans="1:5">
      <c r="A44" s="3"/>
      <c r="B44" s="552"/>
      <c r="C44" s="548" t="s">
        <v>48</v>
      </c>
      <c r="D44" s="548"/>
      <c r="E44" s="8" t="e">
        <f>#REF!</f>
        <v>#REF!</v>
      </c>
    </row>
    <row r="45" spans="1:5">
      <c r="A45" s="3"/>
      <c r="B45" s="552"/>
      <c r="C45" s="548" t="s">
        <v>49</v>
      </c>
      <c r="D45" s="548"/>
      <c r="E45" s="8" t="e">
        <f>#REF!</f>
        <v>#REF!</v>
      </c>
    </row>
    <row r="46" spans="1:5">
      <c r="A46" s="3"/>
      <c r="B46" s="552"/>
      <c r="C46" s="548" t="s">
        <v>50</v>
      </c>
      <c r="D46" s="548"/>
      <c r="E46" s="8" t="e">
        <f>#REF!</f>
        <v>#REF!</v>
      </c>
    </row>
    <row r="47" spans="1:5">
      <c r="A47" s="3"/>
      <c r="B47" s="552"/>
      <c r="C47" s="550" t="s">
        <v>51</v>
      </c>
      <c r="D47" s="550"/>
      <c r="E47" s="10" t="e">
        <f>#REF!</f>
        <v>#REF!</v>
      </c>
    </row>
    <row r="48" spans="1:5">
      <c r="A48" s="3"/>
      <c r="B48" s="552"/>
      <c r="C48" s="548" t="s">
        <v>52</v>
      </c>
      <c r="D48" s="548"/>
      <c r="E48" s="8" t="e">
        <f>#REF!</f>
        <v>#REF!</v>
      </c>
    </row>
    <row r="49" spans="1:5">
      <c r="A49" s="3"/>
      <c r="B49" s="552"/>
      <c r="C49" s="548" t="s">
        <v>53</v>
      </c>
      <c r="D49" s="548"/>
      <c r="E49" s="8" t="e">
        <f>#REF!</f>
        <v>#REF!</v>
      </c>
    </row>
    <row r="50" spans="1:5">
      <c r="A50" s="3"/>
      <c r="B50" s="552"/>
      <c r="C50" s="548" t="s">
        <v>54</v>
      </c>
      <c r="D50" s="548"/>
      <c r="E50" s="8" t="e">
        <f>#REF!</f>
        <v>#REF!</v>
      </c>
    </row>
    <row r="51" spans="1:5">
      <c r="A51" s="3"/>
      <c r="B51" s="552"/>
      <c r="C51" s="548" t="s">
        <v>55</v>
      </c>
      <c r="D51" s="548"/>
      <c r="E51" s="8" t="e">
        <f>#REF!</f>
        <v>#REF!</v>
      </c>
    </row>
    <row r="52" spans="1:5">
      <c r="A52" s="3"/>
      <c r="B52" s="552"/>
      <c r="C52" s="548" t="s">
        <v>56</v>
      </c>
      <c r="D52" s="548"/>
      <c r="E52" s="8" t="e">
        <f>#REF!</f>
        <v>#REF!</v>
      </c>
    </row>
    <row r="53" spans="1:5">
      <c r="A53" s="3"/>
      <c r="B53" s="552"/>
      <c r="C53" s="550" t="s">
        <v>57</v>
      </c>
      <c r="D53" s="550"/>
      <c r="E53" s="10" t="e">
        <f>#REF!</f>
        <v>#REF!</v>
      </c>
    </row>
    <row r="54" spans="1:5">
      <c r="A54" s="3"/>
      <c r="B54" s="552"/>
      <c r="C54" s="548" t="s">
        <v>58</v>
      </c>
      <c r="D54" s="548"/>
      <c r="E54" s="8" t="e">
        <f>#REF!</f>
        <v>#REF!</v>
      </c>
    </row>
    <row r="55" spans="1:5">
      <c r="A55" s="3"/>
      <c r="B55" s="552"/>
      <c r="C55" s="548" t="s">
        <v>59</v>
      </c>
      <c r="D55" s="548"/>
      <c r="E55" s="8" t="e">
        <f>#REF!</f>
        <v>#REF!</v>
      </c>
    </row>
    <row r="56" spans="1:5" ht="15.75" thickBot="1">
      <c r="A56" s="3"/>
      <c r="B56" s="552"/>
      <c r="C56" s="549" t="s">
        <v>60</v>
      </c>
      <c r="D56" s="549"/>
      <c r="E56" s="9" t="e">
        <f>#REF!</f>
        <v>#REF!</v>
      </c>
    </row>
    <row r="57" spans="1:5" ht="15.75" thickBot="1">
      <c r="A57" s="3"/>
      <c r="B57" s="2"/>
      <c r="C57" s="549" t="s">
        <v>61</v>
      </c>
      <c r="D57" s="549"/>
      <c r="E57" s="9" t="e">
        <f>#REF!</f>
        <v>#REF!</v>
      </c>
    </row>
    <row r="58" spans="1:5">
      <c r="A58" s="3"/>
      <c r="B58" s="2"/>
      <c r="C58" s="558" t="s">
        <v>3</v>
      </c>
      <c r="D58" s="558"/>
      <c r="E58" s="1">
        <v>2012</v>
      </c>
    </row>
    <row r="59" spans="1:5">
      <c r="A59" s="554" t="s">
        <v>66</v>
      </c>
      <c r="B59" s="552" t="s">
        <v>6</v>
      </c>
      <c r="C59" s="548" t="s">
        <v>8</v>
      </c>
      <c r="D59" s="548"/>
      <c r="E59" s="8" t="e">
        <f>#REF!</f>
        <v>#REF!</v>
      </c>
    </row>
    <row r="60" spans="1:5">
      <c r="A60" s="554"/>
      <c r="B60" s="552"/>
      <c r="C60" s="548" t="s">
        <v>10</v>
      </c>
      <c r="D60" s="548"/>
      <c r="E60" s="8" t="e">
        <f>#REF!</f>
        <v>#REF!</v>
      </c>
    </row>
    <row r="61" spans="1:5">
      <c r="A61" s="554"/>
      <c r="B61" s="552"/>
      <c r="C61" s="548" t="s">
        <v>12</v>
      </c>
      <c r="D61" s="548"/>
      <c r="E61" s="8" t="e">
        <f>#REF!</f>
        <v>#REF!</v>
      </c>
    </row>
    <row r="62" spans="1:5">
      <c r="A62" s="554"/>
      <c r="B62" s="552"/>
      <c r="C62" s="548" t="s">
        <v>14</v>
      </c>
      <c r="D62" s="548"/>
      <c r="E62" s="8" t="e">
        <f>#REF!</f>
        <v>#REF!</v>
      </c>
    </row>
    <row r="63" spans="1:5">
      <c r="A63" s="554"/>
      <c r="B63" s="552"/>
      <c r="C63" s="548" t="s">
        <v>16</v>
      </c>
      <c r="D63" s="548"/>
      <c r="E63" s="8" t="e">
        <f>#REF!</f>
        <v>#REF!</v>
      </c>
    </row>
    <row r="64" spans="1:5">
      <c r="A64" s="554"/>
      <c r="B64" s="552"/>
      <c r="C64" s="548" t="s">
        <v>18</v>
      </c>
      <c r="D64" s="548"/>
      <c r="E64" s="8" t="e">
        <f>#REF!</f>
        <v>#REF!</v>
      </c>
    </row>
    <row r="65" spans="1:5">
      <c r="A65" s="554"/>
      <c r="B65" s="552"/>
      <c r="C65" s="548" t="s">
        <v>20</v>
      </c>
      <c r="D65" s="548"/>
      <c r="E65" s="8" t="e">
        <f>#REF!</f>
        <v>#REF!</v>
      </c>
    </row>
    <row r="66" spans="1:5" ht="15.75" thickBot="1">
      <c r="A66" s="554"/>
      <c r="B66" s="4"/>
      <c r="C66" s="549" t="s">
        <v>23</v>
      </c>
      <c r="D66" s="549"/>
      <c r="E66" s="9" t="e">
        <f>#REF!</f>
        <v>#REF!</v>
      </c>
    </row>
    <row r="67" spans="1:5">
      <c r="A67" s="554"/>
      <c r="B67" s="552" t="s">
        <v>25</v>
      </c>
      <c r="C67" s="548" t="s">
        <v>27</v>
      </c>
      <c r="D67" s="548"/>
      <c r="E67" s="8" t="e">
        <f>#REF!</f>
        <v>#REF!</v>
      </c>
    </row>
    <row r="68" spans="1:5">
      <c r="A68" s="554"/>
      <c r="B68" s="552"/>
      <c r="C68" s="548" t="s">
        <v>29</v>
      </c>
      <c r="D68" s="548"/>
      <c r="E68" s="8" t="e">
        <f>#REF!</f>
        <v>#REF!</v>
      </c>
    </row>
    <row r="69" spans="1:5">
      <c r="A69" s="554"/>
      <c r="B69" s="552"/>
      <c r="C69" s="548" t="s">
        <v>31</v>
      </c>
      <c r="D69" s="548"/>
      <c r="E69" s="8" t="e">
        <f>#REF!</f>
        <v>#REF!</v>
      </c>
    </row>
    <row r="70" spans="1:5">
      <c r="A70" s="554"/>
      <c r="B70" s="552"/>
      <c r="C70" s="548" t="s">
        <v>33</v>
      </c>
      <c r="D70" s="548"/>
      <c r="E70" s="8" t="e">
        <f>#REF!</f>
        <v>#REF!</v>
      </c>
    </row>
    <row r="71" spans="1:5">
      <c r="A71" s="554"/>
      <c r="B71" s="552"/>
      <c r="C71" s="548" t="s">
        <v>35</v>
      </c>
      <c r="D71" s="548"/>
      <c r="E71" s="8" t="e">
        <f>#REF!</f>
        <v>#REF!</v>
      </c>
    </row>
    <row r="72" spans="1:5">
      <c r="A72" s="554"/>
      <c r="B72" s="552"/>
      <c r="C72" s="548" t="s">
        <v>37</v>
      </c>
      <c r="D72" s="548"/>
      <c r="E72" s="8" t="e">
        <f>#REF!</f>
        <v>#REF!</v>
      </c>
    </row>
    <row r="73" spans="1:5">
      <c r="A73" s="554"/>
      <c r="B73" s="552"/>
      <c r="C73" s="548" t="s">
        <v>39</v>
      </c>
      <c r="D73" s="548"/>
      <c r="E73" s="8" t="e">
        <f>#REF!</f>
        <v>#REF!</v>
      </c>
    </row>
    <row r="74" spans="1:5">
      <c r="A74" s="554"/>
      <c r="B74" s="552"/>
      <c r="C74" s="548" t="s">
        <v>40</v>
      </c>
      <c r="D74" s="548"/>
      <c r="E74" s="8" t="e">
        <f>#REF!</f>
        <v>#REF!</v>
      </c>
    </row>
    <row r="75" spans="1:5">
      <c r="A75" s="554"/>
      <c r="B75" s="552"/>
      <c r="C75" s="548" t="s">
        <v>42</v>
      </c>
      <c r="D75" s="548"/>
      <c r="E75" s="8" t="e">
        <f>#REF!</f>
        <v>#REF!</v>
      </c>
    </row>
    <row r="76" spans="1:5" ht="15.75" thickBot="1">
      <c r="A76" s="554"/>
      <c r="B76" s="4"/>
      <c r="C76" s="549" t="s">
        <v>44</v>
      </c>
      <c r="D76" s="549"/>
      <c r="E76" s="9" t="e">
        <f>#REF!</f>
        <v>#REF!</v>
      </c>
    </row>
    <row r="77" spans="1:5" ht="15.75" thickBot="1">
      <c r="A77" s="554"/>
      <c r="B77" s="2"/>
      <c r="C77" s="549" t="s">
        <v>46</v>
      </c>
      <c r="D77" s="549"/>
      <c r="E77" s="9" t="e">
        <f>#REF!</f>
        <v>#REF!</v>
      </c>
    </row>
    <row r="78" spans="1:5">
      <c r="A78" s="554" t="s">
        <v>67</v>
      </c>
      <c r="B78" s="552" t="s">
        <v>7</v>
      </c>
      <c r="C78" s="548" t="s">
        <v>9</v>
      </c>
      <c r="D78" s="548"/>
      <c r="E78" s="8" t="e">
        <f>#REF!</f>
        <v>#REF!</v>
      </c>
    </row>
    <row r="79" spans="1:5">
      <c r="A79" s="554"/>
      <c r="B79" s="552"/>
      <c r="C79" s="548" t="s">
        <v>11</v>
      </c>
      <c r="D79" s="548"/>
      <c r="E79" s="8" t="e">
        <f>#REF!</f>
        <v>#REF!</v>
      </c>
    </row>
    <row r="80" spans="1:5">
      <c r="A80" s="554"/>
      <c r="B80" s="552"/>
      <c r="C80" s="548" t="s">
        <v>13</v>
      </c>
      <c r="D80" s="548"/>
      <c r="E80" s="8" t="e">
        <f>#REF!</f>
        <v>#REF!</v>
      </c>
    </row>
    <row r="81" spans="1:5">
      <c r="A81" s="554"/>
      <c r="B81" s="552"/>
      <c r="C81" s="548" t="s">
        <v>15</v>
      </c>
      <c r="D81" s="548"/>
      <c r="E81" s="8" t="e">
        <f>#REF!</f>
        <v>#REF!</v>
      </c>
    </row>
    <row r="82" spans="1:5">
      <c r="A82" s="554"/>
      <c r="B82" s="552"/>
      <c r="C82" s="548" t="s">
        <v>17</v>
      </c>
      <c r="D82" s="548"/>
      <c r="E82" s="8" t="e">
        <f>#REF!</f>
        <v>#REF!</v>
      </c>
    </row>
    <row r="83" spans="1:5">
      <c r="A83" s="554"/>
      <c r="B83" s="552"/>
      <c r="C83" s="548" t="s">
        <v>19</v>
      </c>
      <c r="D83" s="548"/>
      <c r="E83" s="8" t="e">
        <f>#REF!</f>
        <v>#REF!</v>
      </c>
    </row>
    <row r="84" spans="1:5">
      <c r="A84" s="554"/>
      <c r="B84" s="552"/>
      <c r="C84" s="548" t="s">
        <v>21</v>
      </c>
      <c r="D84" s="548"/>
      <c r="E84" s="8" t="e">
        <f>#REF!</f>
        <v>#REF!</v>
      </c>
    </row>
    <row r="85" spans="1:5">
      <c r="A85" s="554"/>
      <c r="B85" s="552"/>
      <c r="C85" s="548" t="s">
        <v>22</v>
      </c>
      <c r="D85" s="548"/>
      <c r="E85" s="8" t="e">
        <f>#REF!</f>
        <v>#REF!</v>
      </c>
    </row>
    <row r="86" spans="1:5" ht="15.75" thickBot="1">
      <c r="A86" s="554"/>
      <c r="B86" s="4"/>
      <c r="C86" s="549" t="s">
        <v>24</v>
      </c>
      <c r="D86" s="549"/>
      <c r="E86" s="9" t="e">
        <f>#REF!</f>
        <v>#REF!</v>
      </c>
    </row>
    <row r="87" spans="1:5">
      <c r="A87" s="554"/>
      <c r="B87" s="552" t="s">
        <v>26</v>
      </c>
      <c r="C87" s="548" t="s">
        <v>28</v>
      </c>
      <c r="D87" s="548"/>
      <c r="E87" s="8" t="e">
        <f>#REF!</f>
        <v>#REF!</v>
      </c>
    </row>
    <row r="88" spans="1:5">
      <c r="A88" s="554"/>
      <c r="B88" s="552"/>
      <c r="C88" s="548" t="s">
        <v>30</v>
      </c>
      <c r="D88" s="548"/>
      <c r="E88" s="8" t="e">
        <f>#REF!</f>
        <v>#REF!</v>
      </c>
    </row>
    <row r="89" spans="1:5">
      <c r="A89" s="554"/>
      <c r="B89" s="552"/>
      <c r="C89" s="548" t="s">
        <v>32</v>
      </c>
      <c r="D89" s="548"/>
      <c r="E89" s="8" t="e">
        <f>#REF!</f>
        <v>#REF!</v>
      </c>
    </row>
    <row r="90" spans="1:5">
      <c r="A90" s="554"/>
      <c r="B90" s="552"/>
      <c r="C90" s="548" t="s">
        <v>34</v>
      </c>
      <c r="D90" s="548"/>
      <c r="E90" s="8" t="e">
        <f>#REF!</f>
        <v>#REF!</v>
      </c>
    </row>
    <row r="91" spans="1:5">
      <c r="A91" s="554"/>
      <c r="B91" s="552"/>
      <c r="C91" s="548" t="s">
        <v>36</v>
      </c>
      <c r="D91" s="548"/>
      <c r="E91" s="8" t="e">
        <f>#REF!</f>
        <v>#REF!</v>
      </c>
    </row>
    <row r="92" spans="1:5">
      <c r="A92" s="554"/>
      <c r="B92" s="552"/>
      <c r="C92" s="548" t="s">
        <v>38</v>
      </c>
      <c r="D92" s="548"/>
      <c r="E92" s="8" t="e">
        <f>#REF!</f>
        <v>#REF!</v>
      </c>
    </row>
    <row r="93" spans="1:5" ht="15.75" thickBot="1">
      <c r="A93" s="554"/>
      <c r="B93" s="2"/>
      <c r="C93" s="549" t="s">
        <v>41</v>
      </c>
      <c r="D93" s="549"/>
      <c r="E93" s="9" t="e">
        <f>#REF!</f>
        <v>#REF!</v>
      </c>
    </row>
    <row r="94" spans="1:5" ht="15.75" thickBot="1">
      <c r="A94" s="554"/>
      <c r="B94" s="2"/>
      <c r="C94" s="549" t="s">
        <v>43</v>
      </c>
      <c r="D94" s="549"/>
      <c r="E94" s="9" t="e">
        <f>#REF!</f>
        <v>#REF!</v>
      </c>
    </row>
    <row r="95" spans="1:5">
      <c r="A95" s="3"/>
      <c r="B95" s="552" t="s">
        <v>45</v>
      </c>
      <c r="C95" s="550" t="s">
        <v>47</v>
      </c>
      <c r="D95" s="550"/>
      <c r="E95" s="10" t="e">
        <f>#REF!</f>
        <v>#REF!</v>
      </c>
    </row>
    <row r="96" spans="1:5">
      <c r="A96" s="3"/>
      <c r="B96" s="552"/>
      <c r="C96" s="548" t="s">
        <v>48</v>
      </c>
      <c r="D96" s="548"/>
      <c r="E96" s="8" t="e">
        <f>#REF!</f>
        <v>#REF!</v>
      </c>
    </row>
    <row r="97" spans="1:5">
      <c r="A97" s="3"/>
      <c r="B97" s="552"/>
      <c r="C97" s="548" t="s">
        <v>49</v>
      </c>
      <c r="D97" s="548"/>
      <c r="E97" s="8" t="e">
        <f>#REF!</f>
        <v>#REF!</v>
      </c>
    </row>
    <row r="98" spans="1:5">
      <c r="A98" s="3"/>
      <c r="B98" s="552"/>
      <c r="C98" s="548" t="s">
        <v>50</v>
      </c>
      <c r="D98" s="548"/>
      <c r="E98" s="8" t="e">
        <f>#REF!</f>
        <v>#REF!</v>
      </c>
    </row>
    <row r="99" spans="1:5">
      <c r="A99" s="3"/>
      <c r="B99" s="552"/>
      <c r="C99" s="550" t="s">
        <v>51</v>
      </c>
      <c r="D99" s="550"/>
      <c r="E99" s="10" t="e">
        <f>#REF!</f>
        <v>#REF!</v>
      </c>
    </row>
    <row r="100" spans="1:5">
      <c r="A100" s="3"/>
      <c r="B100" s="552"/>
      <c r="C100" s="548" t="s">
        <v>52</v>
      </c>
      <c r="D100" s="548"/>
      <c r="E100" s="8" t="e">
        <f>#REF!</f>
        <v>#REF!</v>
      </c>
    </row>
    <row r="101" spans="1:5">
      <c r="A101" s="3"/>
      <c r="B101" s="552"/>
      <c r="C101" s="548" t="s">
        <v>53</v>
      </c>
      <c r="D101" s="548"/>
      <c r="E101" s="8" t="e">
        <f>#REF!</f>
        <v>#REF!</v>
      </c>
    </row>
    <row r="102" spans="1:5">
      <c r="A102" s="3"/>
      <c r="B102" s="552"/>
      <c r="C102" s="548" t="s">
        <v>54</v>
      </c>
      <c r="D102" s="548"/>
      <c r="E102" s="8" t="e">
        <f>#REF!</f>
        <v>#REF!</v>
      </c>
    </row>
    <row r="103" spans="1:5">
      <c r="A103" s="3"/>
      <c r="B103" s="552"/>
      <c r="C103" s="548" t="s">
        <v>55</v>
      </c>
      <c r="D103" s="548"/>
      <c r="E103" s="8" t="e">
        <f>#REF!</f>
        <v>#REF!</v>
      </c>
    </row>
    <row r="104" spans="1:5">
      <c r="A104" s="3"/>
      <c r="B104" s="552"/>
      <c r="C104" s="548" t="s">
        <v>56</v>
      </c>
      <c r="D104" s="548"/>
      <c r="E104" s="8" t="e">
        <f>#REF!</f>
        <v>#REF!</v>
      </c>
    </row>
    <row r="105" spans="1:5">
      <c r="A105" s="3"/>
      <c r="B105" s="552"/>
      <c r="C105" s="550" t="s">
        <v>57</v>
      </c>
      <c r="D105" s="550"/>
      <c r="E105" s="10" t="e">
        <f>#REF!</f>
        <v>#REF!</v>
      </c>
    </row>
    <row r="106" spans="1:5">
      <c r="A106" s="3"/>
      <c r="B106" s="552"/>
      <c r="C106" s="548" t="s">
        <v>58</v>
      </c>
      <c r="D106" s="548"/>
      <c r="E106" s="8" t="e">
        <f>#REF!</f>
        <v>#REF!</v>
      </c>
    </row>
    <row r="107" spans="1:5">
      <c r="A107" s="3"/>
      <c r="B107" s="552"/>
      <c r="C107" s="548" t="s">
        <v>59</v>
      </c>
      <c r="D107" s="548"/>
      <c r="E107" s="8" t="e">
        <f>#REF!</f>
        <v>#REF!</v>
      </c>
    </row>
    <row r="108" spans="1:5" ht="15.75" thickBot="1">
      <c r="A108" s="3"/>
      <c r="B108" s="552"/>
      <c r="C108" s="549" t="s">
        <v>60</v>
      </c>
      <c r="D108" s="549"/>
      <c r="E108" s="9" t="e">
        <f>#REF!</f>
        <v>#REF!</v>
      </c>
    </row>
    <row r="109" spans="1:5" ht="15.75" thickBot="1">
      <c r="A109" s="3"/>
      <c r="B109" s="2"/>
      <c r="C109" s="549" t="s">
        <v>61</v>
      </c>
      <c r="D109" s="549"/>
      <c r="E109" s="9" t="e">
        <f>#REF!</f>
        <v>#REF!</v>
      </c>
    </row>
    <row r="110" spans="1:5">
      <c r="A110" s="3"/>
      <c r="B110" s="2"/>
      <c r="C110" s="551" t="s">
        <v>72</v>
      </c>
      <c r="D110" s="5" t="s">
        <v>62</v>
      </c>
      <c r="E110" s="10" t="e">
        <f>#REF!</f>
        <v>#REF!</v>
      </c>
    </row>
    <row r="111" spans="1:5">
      <c r="A111" s="3"/>
      <c r="B111" s="2"/>
      <c r="C111" s="547"/>
      <c r="D111" s="5" t="s">
        <v>63</v>
      </c>
      <c r="E111" s="10" t="e">
        <f>#REF!</f>
        <v>#REF!</v>
      </c>
    </row>
    <row r="112" spans="1:5">
      <c r="A112" s="3"/>
      <c r="B112" s="2"/>
      <c r="C112" s="547" t="s">
        <v>71</v>
      </c>
      <c r="D112" s="5" t="s">
        <v>62</v>
      </c>
      <c r="E112" s="10" t="e">
        <f>#REF!</f>
        <v>#REF!</v>
      </c>
    </row>
    <row r="113" spans="1:5">
      <c r="A113" s="3"/>
      <c r="B113" s="2"/>
      <c r="C113" s="547"/>
      <c r="D113" s="5" t="s">
        <v>63</v>
      </c>
      <c r="E113" s="10" t="e">
        <f>#REF!</f>
        <v>#REF!</v>
      </c>
    </row>
    <row r="114" spans="1:5">
      <c r="A114" s="553" t="s">
        <v>0</v>
      </c>
      <c r="B114" s="553"/>
      <c r="C114" s="553"/>
      <c r="D114" s="553"/>
      <c r="E114" s="13" t="e">
        <f>#REF!</f>
        <v>#REF!</v>
      </c>
    </row>
    <row r="115" spans="1:5">
      <c r="A115" s="553" t="s">
        <v>2</v>
      </c>
      <c r="B115" s="553"/>
      <c r="C115" s="553"/>
      <c r="D115" s="553"/>
      <c r="E115" s="13" t="e">
        <f>#REF!</f>
        <v>#REF!</v>
      </c>
    </row>
    <row r="116" spans="1:5">
      <c r="A116" s="553" t="s">
        <v>1</v>
      </c>
      <c r="B116" s="553"/>
      <c r="C116" s="553"/>
      <c r="D116" s="553"/>
      <c r="E116" s="14"/>
    </row>
    <row r="117" spans="1:5">
      <c r="A117" s="553" t="s">
        <v>70</v>
      </c>
      <c r="B117" s="553"/>
      <c r="C117" s="553"/>
      <c r="D117" s="553"/>
      <c r="E117" t="s">
        <v>69</v>
      </c>
    </row>
    <row r="118" spans="1:5">
      <c r="B118" s="555" t="s">
        <v>64</v>
      </c>
      <c r="C118" s="550" t="s">
        <v>4</v>
      </c>
      <c r="D118" s="550"/>
      <c r="E118" s="11" t="e">
        <f>#REF!</f>
        <v>#REF!</v>
      </c>
    </row>
    <row r="119" spans="1:5">
      <c r="B119" s="555"/>
      <c r="C119" s="550" t="s">
        <v>6</v>
      </c>
      <c r="D119" s="550"/>
      <c r="E119" s="11" t="e">
        <f>#REF!</f>
        <v>#REF!</v>
      </c>
    </row>
    <row r="120" spans="1:5">
      <c r="B120" s="555"/>
      <c r="C120" s="548" t="s">
        <v>8</v>
      </c>
      <c r="D120" s="548"/>
      <c r="E120" s="12" t="e">
        <f>#REF!</f>
        <v>#REF!</v>
      </c>
    </row>
    <row r="121" spans="1:5">
      <c r="B121" s="555"/>
      <c r="C121" s="548" t="s">
        <v>10</v>
      </c>
      <c r="D121" s="548"/>
      <c r="E121" s="12" t="e">
        <f>#REF!</f>
        <v>#REF!</v>
      </c>
    </row>
    <row r="122" spans="1:5">
      <c r="B122" s="555"/>
      <c r="C122" s="548" t="s">
        <v>12</v>
      </c>
      <c r="D122" s="548"/>
      <c r="E122" s="12" t="e">
        <f>#REF!</f>
        <v>#REF!</v>
      </c>
    </row>
    <row r="123" spans="1:5">
      <c r="B123" s="555"/>
      <c r="C123" s="548" t="s">
        <v>14</v>
      </c>
      <c r="D123" s="548"/>
      <c r="E123" s="12" t="e">
        <f>#REF!</f>
        <v>#REF!</v>
      </c>
    </row>
    <row r="124" spans="1:5">
      <c r="B124" s="555"/>
      <c r="C124" s="548" t="s">
        <v>16</v>
      </c>
      <c r="D124" s="548"/>
      <c r="E124" s="12" t="e">
        <f>#REF!</f>
        <v>#REF!</v>
      </c>
    </row>
    <row r="125" spans="1:5">
      <c r="B125" s="555"/>
      <c r="C125" s="548" t="s">
        <v>18</v>
      </c>
      <c r="D125" s="548"/>
      <c r="E125" s="12" t="e">
        <f>#REF!</f>
        <v>#REF!</v>
      </c>
    </row>
    <row r="126" spans="1:5">
      <c r="B126" s="555"/>
      <c r="C126" s="548" t="s">
        <v>20</v>
      </c>
      <c r="D126" s="548"/>
      <c r="E126" s="12" t="e">
        <f>#REF!</f>
        <v>#REF!</v>
      </c>
    </row>
    <row r="127" spans="1:5">
      <c r="B127" s="555"/>
      <c r="C127" s="550" t="s">
        <v>25</v>
      </c>
      <c r="D127" s="550"/>
      <c r="E127" s="11" t="e">
        <f>#REF!</f>
        <v>#REF!</v>
      </c>
    </row>
    <row r="128" spans="1:5">
      <c r="B128" s="555"/>
      <c r="C128" s="548" t="s">
        <v>27</v>
      </c>
      <c r="D128" s="548"/>
      <c r="E128" s="12" t="e">
        <f>#REF!</f>
        <v>#REF!</v>
      </c>
    </row>
    <row r="129" spans="2:5">
      <c r="B129" s="555"/>
      <c r="C129" s="548" t="s">
        <v>29</v>
      </c>
      <c r="D129" s="548"/>
      <c r="E129" s="12" t="e">
        <f>#REF!</f>
        <v>#REF!</v>
      </c>
    </row>
    <row r="130" spans="2:5">
      <c r="B130" s="555"/>
      <c r="C130" s="548" t="s">
        <v>31</v>
      </c>
      <c r="D130" s="548"/>
      <c r="E130" s="12" t="e">
        <f>#REF!</f>
        <v>#REF!</v>
      </c>
    </row>
    <row r="131" spans="2:5">
      <c r="B131" s="555"/>
      <c r="C131" s="548" t="s">
        <v>33</v>
      </c>
      <c r="D131" s="548"/>
      <c r="E131" s="12" t="e">
        <f>#REF!</f>
        <v>#REF!</v>
      </c>
    </row>
    <row r="132" spans="2:5">
      <c r="B132" s="555"/>
      <c r="C132" s="548" t="s">
        <v>35</v>
      </c>
      <c r="D132" s="548"/>
      <c r="E132" s="12" t="e">
        <f>#REF!</f>
        <v>#REF!</v>
      </c>
    </row>
    <row r="133" spans="2:5">
      <c r="B133" s="555"/>
      <c r="C133" s="548" t="s">
        <v>37</v>
      </c>
      <c r="D133" s="548"/>
      <c r="E133" s="12" t="e">
        <f>#REF!</f>
        <v>#REF!</v>
      </c>
    </row>
    <row r="134" spans="2:5">
      <c r="B134" s="555"/>
      <c r="C134" s="548" t="s">
        <v>39</v>
      </c>
      <c r="D134" s="548"/>
      <c r="E134" s="12" t="e">
        <f>#REF!</f>
        <v>#REF!</v>
      </c>
    </row>
    <row r="135" spans="2:5">
      <c r="B135" s="555"/>
      <c r="C135" s="548" t="s">
        <v>40</v>
      </c>
      <c r="D135" s="548"/>
      <c r="E135" s="12" t="e">
        <f>#REF!</f>
        <v>#REF!</v>
      </c>
    </row>
    <row r="136" spans="2:5">
      <c r="B136" s="555"/>
      <c r="C136" s="548" t="s">
        <v>42</v>
      </c>
      <c r="D136" s="548"/>
      <c r="E136" s="12" t="e">
        <f>#REF!</f>
        <v>#REF!</v>
      </c>
    </row>
    <row r="137" spans="2:5">
      <c r="B137" s="555"/>
      <c r="C137" s="550" t="s">
        <v>5</v>
      </c>
      <c r="D137" s="550"/>
      <c r="E137" s="11" t="e">
        <f>#REF!</f>
        <v>#REF!</v>
      </c>
    </row>
    <row r="138" spans="2:5">
      <c r="B138" s="555"/>
      <c r="C138" s="550" t="s">
        <v>7</v>
      </c>
      <c r="D138" s="550"/>
      <c r="E138" s="11" t="e">
        <f>#REF!</f>
        <v>#REF!</v>
      </c>
    </row>
    <row r="139" spans="2:5">
      <c r="B139" s="555"/>
      <c r="C139" s="548" t="s">
        <v>9</v>
      </c>
      <c r="D139" s="548"/>
      <c r="E139" s="12" t="e">
        <f>#REF!</f>
        <v>#REF!</v>
      </c>
    </row>
    <row r="140" spans="2:5">
      <c r="B140" s="555"/>
      <c r="C140" s="548" t="s">
        <v>11</v>
      </c>
      <c r="D140" s="548"/>
      <c r="E140" s="12" t="e">
        <f>#REF!</f>
        <v>#REF!</v>
      </c>
    </row>
    <row r="141" spans="2:5">
      <c r="B141" s="555"/>
      <c r="C141" s="548" t="s">
        <v>13</v>
      </c>
      <c r="D141" s="548"/>
      <c r="E141" s="12" t="e">
        <f>#REF!</f>
        <v>#REF!</v>
      </c>
    </row>
    <row r="142" spans="2:5">
      <c r="B142" s="555"/>
      <c r="C142" s="548" t="s">
        <v>15</v>
      </c>
      <c r="D142" s="548"/>
      <c r="E142" s="12" t="e">
        <f>#REF!</f>
        <v>#REF!</v>
      </c>
    </row>
    <row r="143" spans="2:5">
      <c r="B143" s="555"/>
      <c r="C143" s="548" t="s">
        <v>17</v>
      </c>
      <c r="D143" s="548"/>
      <c r="E143" s="12" t="e">
        <f>#REF!</f>
        <v>#REF!</v>
      </c>
    </row>
    <row r="144" spans="2:5">
      <c r="B144" s="555"/>
      <c r="C144" s="548" t="s">
        <v>19</v>
      </c>
      <c r="D144" s="548"/>
      <c r="E144" s="12" t="e">
        <f>#REF!</f>
        <v>#REF!</v>
      </c>
    </row>
    <row r="145" spans="2:5">
      <c r="B145" s="555"/>
      <c r="C145" s="548" t="s">
        <v>21</v>
      </c>
      <c r="D145" s="548"/>
      <c r="E145" s="12" t="e">
        <f>#REF!</f>
        <v>#REF!</v>
      </c>
    </row>
    <row r="146" spans="2:5">
      <c r="B146" s="555"/>
      <c r="C146" s="548" t="s">
        <v>22</v>
      </c>
      <c r="D146" s="548"/>
      <c r="E146" s="12" t="e">
        <f>#REF!</f>
        <v>#REF!</v>
      </c>
    </row>
    <row r="147" spans="2:5">
      <c r="B147" s="555"/>
      <c r="C147" s="557" t="s">
        <v>26</v>
      </c>
      <c r="D147" s="557"/>
      <c r="E147" s="11" t="e">
        <f>#REF!</f>
        <v>#REF!</v>
      </c>
    </row>
    <row r="148" spans="2:5">
      <c r="B148" s="555"/>
      <c r="C148" s="548" t="s">
        <v>28</v>
      </c>
      <c r="D148" s="548"/>
      <c r="E148" s="12" t="e">
        <f>#REF!</f>
        <v>#REF!</v>
      </c>
    </row>
    <row r="149" spans="2:5">
      <c r="B149" s="555"/>
      <c r="C149" s="548" t="s">
        <v>30</v>
      </c>
      <c r="D149" s="548"/>
      <c r="E149" s="12" t="e">
        <f>#REF!</f>
        <v>#REF!</v>
      </c>
    </row>
    <row r="150" spans="2:5">
      <c r="B150" s="555"/>
      <c r="C150" s="548" t="s">
        <v>32</v>
      </c>
      <c r="D150" s="548"/>
      <c r="E150" s="12" t="e">
        <f>#REF!</f>
        <v>#REF!</v>
      </c>
    </row>
    <row r="151" spans="2:5">
      <c r="B151" s="555"/>
      <c r="C151" s="548" t="s">
        <v>34</v>
      </c>
      <c r="D151" s="548"/>
      <c r="E151" s="12" t="e">
        <f>#REF!</f>
        <v>#REF!</v>
      </c>
    </row>
    <row r="152" spans="2:5">
      <c r="B152" s="555"/>
      <c r="C152" s="548" t="s">
        <v>36</v>
      </c>
      <c r="D152" s="548"/>
      <c r="E152" s="12" t="e">
        <f>#REF!</f>
        <v>#REF!</v>
      </c>
    </row>
    <row r="153" spans="2:5">
      <c r="B153" s="555"/>
      <c r="C153" s="548" t="s">
        <v>38</v>
      </c>
      <c r="D153" s="548"/>
      <c r="E153" s="12" t="e">
        <f>#REF!</f>
        <v>#REF!</v>
      </c>
    </row>
    <row r="154" spans="2:5">
      <c r="B154" s="555"/>
      <c r="C154" s="550" t="s">
        <v>45</v>
      </c>
      <c r="D154" s="550"/>
      <c r="E154" s="11" t="e">
        <f>#REF!</f>
        <v>#REF!</v>
      </c>
    </row>
    <row r="155" spans="2:5">
      <c r="B155" s="555"/>
      <c r="C155" s="550" t="s">
        <v>47</v>
      </c>
      <c r="D155" s="550"/>
      <c r="E155" s="11" t="e">
        <f>#REF!</f>
        <v>#REF!</v>
      </c>
    </row>
    <row r="156" spans="2:5">
      <c r="B156" s="555"/>
      <c r="C156" s="548" t="s">
        <v>48</v>
      </c>
      <c r="D156" s="548"/>
      <c r="E156" s="12" t="e">
        <f>#REF!</f>
        <v>#REF!</v>
      </c>
    </row>
    <row r="157" spans="2:5">
      <c r="B157" s="555"/>
      <c r="C157" s="548" t="s">
        <v>49</v>
      </c>
      <c r="D157" s="548"/>
      <c r="E157" s="12" t="e">
        <f>#REF!</f>
        <v>#REF!</v>
      </c>
    </row>
    <row r="158" spans="2:5">
      <c r="B158" s="555"/>
      <c r="C158" s="548" t="s">
        <v>50</v>
      </c>
      <c r="D158" s="548"/>
      <c r="E158" s="12" t="e">
        <f>#REF!</f>
        <v>#REF!</v>
      </c>
    </row>
    <row r="159" spans="2:5">
      <c r="B159" s="555"/>
      <c r="C159" s="550" t="s">
        <v>51</v>
      </c>
      <c r="D159" s="550"/>
      <c r="E159" s="11" t="e">
        <f>#REF!</f>
        <v>#REF!</v>
      </c>
    </row>
    <row r="160" spans="2:5">
      <c r="B160" s="555"/>
      <c r="C160" s="548" t="s">
        <v>52</v>
      </c>
      <c r="D160" s="548"/>
      <c r="E160" s="12" t="e">
        <f>#REF!</f>
        <v>#REF!</v>
      </c>
    </row>
    <row r="161" spans="2:5">
      <c r="B161" s="555"/>
      <c r="C161" s="548" t="s">
        <v>53</v>
      </c>
      <c r="D161" s="548"/>
      <c r="E161" s="12" t="e">
        <f>#REF!</f>
        <v>#REF!</v>
      </c>
    </row>
    <row r="162" spans="2:5">
      <c r="B162" s="555"/>
      <c r="C162" s="548" t="s">
        <v>54</v>
      </c>
      <c r="D162" s="548"/>
      <c r="E162" s="12" t="e">
        <f>#REF!</f>
        <v>#REF!</v>
      </c>
    </row>
    <row r="163" spans="2:5">
      <c r="B163" s="555"/>
      <c r="C163" s="548" t="s">
        <v>55</v>
      </c>
      <c r="D163" s="548"/>
      <c r="E163" s="12" t="e">
        <f>#REF!</f>
        <v>#REF!</v>
      </c>
    </row>
    <row r="164" spans="2:5">
      <c r="B164" s="555"/>
      <c r="C164" s="548" t="s">
        <v>56</v>
      </c>
      <c r="D164" s="548"/>
      <c r="E164" s="12" t="e">
        <f>#REF!</f>
        <v>#REF!</v>
      </c>
    </row>
    <row r="165" spans="2:5">
      <c r="B165" s="555"/>
      <c r="C165" s="550" t="s">
        <v>57</v>
      </c>
      <c r="D165" s="550"/>
      <c r="E165" s="11" t="e">
        <f>#REF!</f>
        <v>#REF!</v>
      </c>
    </row>
    <row r="166" spans="2:5">
      <c r="B166" s="555"/>
      <c r="C166" s="548" t="s">
        <v>58</v>
      </c>
      <c r="D166" s="548"/>
      <c r="E166" s="12" t="e">
        <f>#REF!</f>
        <v>#REF!</v>
      </c>
    </row>
    <row r="167" spans="2:5" ht="15" customHeight="1" thickBot="1">
      <c r="B167" s="556"/>
      <c r="C167" s="548" t="s">
        <v>59</v>
      </c>
      <c r="D167" s="548"/>
      <c r="E167" s="12" t="e">
        <f>#REF!</f>
        <v>#REF!</v>
      </c>
    </row>
    <row r="168" spans="2:5">
      <c r="B168" s="555" t="s">
        <v>65</v>
      </c>
      <c r="C168" s="550" t="s">
        <v>4</v>
      </c>
      <c r="D168" s="550"/>
      <c r="E168" s="11" t="e">
        <f>#REF!</f>
        <v>#REF!</v>
      </c>
    </row>
    <row r="169" spans="2:5" ht="15" customHeight="1">
      <c r="B169" s="555"/>
      <c r="C169" s="550" t="s">
        <v>6</v>
      </c>
      <c r="D169" s="550"/>
      <c r="E169" s="11" t="e">
        <f>#REF!</f>
        <v>#REF!</v>
      </c>
    </row>
    <row r="170" spans="2:5" ht="15" customHeight="1">
      <c r="B170" s="555"/>
      <c r="C170" s="548" t="s">
        <v>8</v>
      </c>
      <c r="D170" s="548"/>
      <c r="E170" s="12" t="e">
        <f>#REF!</f>
        <v>#REF!</v>
      </c>
    </row>
    <row r="171" spans="2:5" ht="15" customHeight="1">
      <c r="B171" s="555"/>
      <c r="C171" s="548" t="s">
        <v>10</v>
      </c>
      <c r="D171" s="548"/>
      <c r="E171" s="12" t="e">
        <f>#REF!</f>
        <v>#REF!</v>
      </c>
    </row>
    <row r="172" spans="2:5">
      <c r="B172" s="555"/>
      <c r="C172" s="548" t="s">
        <v>12</v>
      </c>
      <c r="D172" s="548"/>
      <c r="E172" s="12" t="e">
        <f>#REF!</f>
        <v>#REF!</v>
      </c>
    </row>
    <row r="173" spans="2:5">
      <c r="B173" s="555"/>
      <c r="C173" s="548" t="s">
        <v>14</v>
      </c>
      <c r="D173" s="548"/>
      <c r="E173" s="12" t="e">
        <f>#REF!</f>
        <v>#REF!</v>
      </c>
    </row>
    <row r="174" spans="2:5" ht="15" customHeight="1">
      <c r="B174" s="555"/>
      <c r="C174" s="548" t="s">
        <v>16</v>
      </c>
      <c r="D174" s="548"/>
      <c r="E174" s="12" t="e">
        <f>#REF!</f>
        <v>#REF!</v>
      </c>
    </row>
    <row r="175" spans="2:5" ht="15" customHeight="1">
      <c r="B175" s="555"/>
      <c r="C175" s="548" t="s">
        <v>18</v>
      </c>
      <c r="D175" s="548"/>
      <c r="E175" s="12" t="e">
        <f>#REF!</f>
        <v>#REF!</v>
      </c>
    </row>
    <row r="176" spans="2:5">
      <c r="B176" s="555"/>
      <c r="C176" s="548" t="s">
        <v>20</v>
      </c>
      <c r="D176" s="548"/>
      <c r="E176" s="12" t="e">
        <f>#REF!</f>
        <v>#REF!</v>
      </c>
    </row>
    <row r="177" spans="2:5" ht="15" customHeight="1">
      <c r="B177" s="555"/>
      <c r="C177" s="550" t="s">
        <v>25</v>
      </c>
      <c r="D177" s="550"/>
      <c r="E177" s="11" t="e">
        <f>#REF!</f>
        <v>#REF!</v>
      </c>
    </row>
    <row r="178" spans="2:5">
      <c r="B178" s="555"/>
      <c r="C178" s="548" t="s">
        <v>27</v>
      </c>
      <c r="D178" s="548"/>
      <c r="E178" s="12" t="e">
        <f>#REF!</f>
        <v>#REF!</v>
      </c>
    </row>
    <row r="179" spans="2:5" ht="15" customHeight="1">
      <c r="B179" s="555"/>
      <c r="C179" s="548" t="s">
        <v>29</v>
      </c>
      <c r="D179" s="548"/>
      <c r="E179" s="12" t="e">
        <f>#REF!</f>
        <v>#REF!</v>
      </c>
    </row>
    <row r="180" spans="2:5" ht="15" customHeight="1">
      <c r="B180" s="555"/>
      <c r="C180" s="548" t="s">
        <v>31</v>
      </c>
      <c r="D180" s="548"/>
      <c r="E180" s="12" t="e">
        <f>#REF!</f>
        <v>#REF!</v>
      </c>
    </row>
    <row r="181" spans="2:5" ht="15" customHeight="1">
      <c r="B181" s="555"/>
      <c r="C181" s="548" t="s">
        <v>33</v>
      </c>
      <c r="D181" s="548"/>
      <c r="E181" s="12" t="e">
        <f>#REF!</f>
        <v>#REF!</v>
      </c>
    </row>
    <row r="182" spans="2:5" ht="15" customHeight="1">
      <c r="B182" s="555"/>
      <c r="C182" s="548" t="s">
        <v>35</v>
      </c>
      <c r="D182" s="548"/>
      <c r="E182" s="12" t="e">
        <f>#REF!</f>
        <v>#REF!</v>
      </c>
    </row>
    <row r="183" spans="2:5" ht="15" customHeight="1">
      <c r="B183" s="555"/>
      <c r="C183" s="548" t="s">
        <v>37</v>
      </c>
      <c r="D183" s="548"/>
      <c r="E183" s="12" t="e">
        <f>#REF!</f>
        <v>#REF!</v>
      </c>
    </row>
    <row r="184" spans="2:5" ht="15" customHeight="1">
      <c r="B184" s="555"/>
      <c r="C184" s="548" t="s">
        <v>39</v>
      </c>
      <c r="D184" s="548"/>
      <c r="E184" s="12" t="e">
        <f>#REF!</f>
        <v>#REF!</v>
      </c>
    </row>
    <row r="185" spans="2:5" ht="15" customHeight="1">
      <c r="B185" s="555"/>
      <c r="C185" s="548" t="s">
        <v>40</v>
      </c>
      <c r="D185" s="548"/>
      <c r="E185" s="12" t="e">
        <f>#REF!</f>
        <v>#REF!</v>
      </c>
    </row>
    <row r="186" spans="2:5" ht="15" customHeight="1">
      <c r="B186" s="555"/>
      <c r="C186" s="548" t="s">
        <v>42</v>
      </c>
      <c r="D186" s="548"/>
      <c r="E186" s="12" t="e">
        <f>#REF!</f>
        <v>#REF!</v>
      </c>
    </row>
    <row r="187" spans="2:5" ht="15" customHeight="1">
      <c r="B187" s="555"/>
      <c r="C187" s="550" t="s">
        <v>5</v>
      </c>
      <c r="D187" s="550"/>
      <c r="E187" s="11" t="e">
        <f>#REF!</f>
        <v>#REF!</v>
      </c>
    </row>
    <row r="188" spans="2:5">
      <c r="B188" s="555"/>
      <c r="C188" s="550" t="s">
        <v>7</v>
      </c>
      <c r="D188" s="550"/>
      <c r="E188" s="11" t="e">
        <f>#REF!</f>
        <v>#REF!</v>
      </c>
    </row>
    <row r="189" spans="2:5">
      <c r="B189" s="555"/>
      <c r="C189" s="548" t="s">
        <v>9</v>
      </c>
      <c r="D189" s="548"/>
      <c r="E189" s="12" t="e">
        <f>#REF!</f>
        <v>#REF!</v>
      </c>
    </row>
    <row r="190" spans="2:5">
      <c r="B190" s="555"/>
      <c r="C190" s="548" t="s">
        <v>11</v>
      </c>
      <c r="D190" s="548"/>
      <c r="E190" s="12" t="e">
        <f>#REF!</f>
        <v>#REF!</v>
      </c>
    </row>
    <row r="191" spans="2:5" ht="15" customHeight="1">
      <c r="B191" s="555"/>
      <c r="C191" s="548" t="s">
        <v>13</v>
      </c>
      <c r="D191" s="548"/>
      <c r="E191" s="12" t="e">
        <f>#REF!</f>
        <v>#REF!</v>
      </c>
    </row>
    <row r="192" spans="2:5">
      <c r="B192" s="555"/>
      <c r="C192" s="548" t="s">
        <v>15</v>
      </c>
      <c r="D192" s="548"/>
      <c r="E192" s="12" t="e">
        <f>#REF!</f>
        <v>#REF!</v>
      </c>
    </row>
    <row r="193" spans="2:5" ht="15" customHeight="1">
      <c r="B193" s="555"/>
      <c r="C193" s="548" t="s">
        <v>17</v>
      </c>
      <c r="D193" s="548"/>
      <c r="E193" s="12" t="e">
        <f>#REF!</f>
        <v>#REF!</v>
      </c>
    </row>
    <row r="194" spans="2:5" ht="15" customHeight="1">
      <c r="B194" s="555"/>
      <c r="C194" s="548" t="s">
        <v>19</v>
      </c>
      <c r="D194" s="548"/>
      <c r="E194" s="12" t="e">
        <f>#REF!</f>
        <v>#REF!</v>
      </c>
    </row>
    <row r="195" spans="2:5" ht="15" customHeight="1">
      <c r="B195" s="555"/>
      <c r="C195" s="548" t="s">
        <v>21</v>
      </c>
      <c r="D195" s="548"/>
      <c r="E195" s="12" t="e">
        <f>#REF!</f>
        <v>#REF!</v>
      </c>
    </row>
    <row r="196" spans="2:5" ht="15" customHeight="1">
      <c r="B196" s="555"/>
      <c r="C196" s="548" t="s">
        <v>22</v>
      </c>
      <c r="D196" s="548"/>
      <c r="E196" s="12" t="e">
        <f>#REF!</f>
        <v>#REF!</v>
      </c>
    </row>
    <row r="197" spans="2:5" ht="15" customHeight="1">
      <c r="B197" s="555"/>
      <c r="C197" s="557" t="s">
        <v>26</v>
      </c>
      <c r="D197" s="557"/>
      <c r="E197" s="11" t="e">
        <f>#REF!</f>
        <v>#REF!</v>
      </c>
    </row>
    <row r="198" spans="2:5" ht="15" customHeight="1">
      <c r="B198" s="555"/>
      <c r="C198" s="548" t="s">
        <v>28</v>
      </c>
      <c r="D198" s="548"/>
      <c r="E198" s="12" t="e">
        <f>#REF!</f>
        <v>#REF!</v>
      </c>
    </row>
    <row r="199" spans="2:5" ht="15" customHeight="1">
      <c r="B199" s="555"/>
      <c r="C199" s="548" t="s">
        <v>30</v>
      </c>
      <c r="D199" s="548"/>
      <c r="E199" s="12" t="e">
        <f>#REF!</f>
        <v>#REF!</v>
      </c>
    </row>
    <row r="200" spans="2:5" ht="15" customHeight="1">
      <c r="B200" s="555"/>
      <c r="C200" s="548" t="s">
        <v>32</v>
      </c>
      <c r="D200" s="548"/>
      <c r="E200" s="12" t="e">
        <f>#REF!</f>
        <v>#REF!</v>
      </c>
    </row>
    <row r="201" spans="2:5">
      <c r="B201" s="555"/>
      <c r="C201" s="548" t="s">
        <v>34</v>
      </c>
      <c r="D201" s="548"/>
      <c r="E201" s="12" t="e">
        <f>#REF!</f>
        <v>#REF!</v>
      </c>
    </row>
    <row r="202" spans="2:5" ht="15" customHeight="1">
      <c r="B202" s="555"/>
      <c r="C202" s="548" t="s">
        <v>36</v>
      </c>
      <c r="D202" s="548"/>
      <c r="E202" s="12" t="e">
        <f>#REF!</f>
        <v>#REF!</v>
      </c>
    </row>
    <row r="203" spans="2:5">
      <c r="B203" s="555"/>
      <c r="C203" s="548" t="s">
        <v>38</v>
      </c>
      <c r="D203" s="548"/>
      <c r="E203" s="12" t="e">
        <f>#REF!</f>
        <v>#REF!</v>
      </c>
    </row>
    <row r="204" spans="2:5" ht="15" customHeight="1">
      <c r="B204" s="555"/>
      <c r="C204" s="550" t="s">
        <v>45</v>
      </c>
      <c r="D204" s="550"/>
      <c r="E204" s="11" t="e">
        <f>#REF!</f>
        <v>#REF!</v>
      </c>
    </row>
    <row r="205" spans="2:5" ht="15" customHeight="1">
      <c r="B205" s="555"/>
      <c r="C205" s="550" t="s">
        <v>47</v>
      </c>
      <c r="D205" s="550"/>
      <c r="E205" s="11" t="e">
        <f>#REF!</f>
        <v>#REF!</v>
      </c>
    </row>
    <row r="206" spans="2:5" ht="15" customHeight="1">
      <c r="B206" s="555"/>
      <c r="C206" s="548" t="s">
        <v>48</v>
      </c>
      <c r="D206" s="548"/>
      <c r="E206" s="12" t="e">
        <f>#REF!</f>
        <v>#REF!</v>
      </c>
    </row>
    <row r="207" spans="2:5" ht="15" customHeight="1">
      <c r="B207" s="555"/>
      <c r="C207" s="548" t="s">
        <v>49</v>
      </c>
      <c r="D207" s="548"/>
      <c r="E207" s="12" t="e">
        <f>#REF!</f>
        <v>#REF!</v>
      </c>
    </row>
    <row r="208" spans="2:5" ht="15" customHeight="1">
      <c r="B208" s="555"/>
      <c r="C208" s="548" t="s">
        <v>50</v>
      </c>
      <c r="D208" s="548"/>
      <c r="E208" s="12" t="e">
        <f>#REF!</f>
        <v>#REF!</v>
      </c>
    </row>
    <row r="209" spans="2:5" ht="15" customHeight="1">
      <c r="B209" s="555"/>
      <c r="C209" s="550" t="s">
        <v>51</v>
      </c>
      <c r="D209" s="550"/>
      <c r="E209" s="11" t="e">
        <f>#REF!</f>
        <v>#REF!</v>
      </c>
    </row>
    <row r="210" spans="2:5">
      <c r="B210" s="555"/>
      <c r="C210" s="548" t="s">
        <v>52</v>
      </c>
      <c r="D210" s="548"/>
      <c r="E210" s="12" t="e">
        <f>#REF!</f>
        <v>#REF!</v>
      </c>
    </row>
    <row r="211" spans="2:5" ht="15" customHeight="1">
      <c r="B211" s="555"/>
      <c r="C211" s="548" t="s">
        <v>53</v>
      </c>
      <c r="D211" s="548"/>
      <c r="E211" s="12" t="e">
        <f>#REF!</f>
        <v>#REF!</v>
      </c>
    </row>
    <row r="212" spans="2:5">
      <c r="B212" s="555"/>
      <c r="C212" s="548" t="s">
        <v>54</v>
      </c>
      <c r="D212" s="548"/>
      <c r="E212" s="12" t="e">
        <f>#REF!</f>
        <v>#REF!</v>
      </c>
    </row>
    <row r="213" spans="2:5" ht="15" customHeight="1">
      <c r="B213" s="555"/>
      <c r="C213" s="548" t="s">
        <v>55</v>
      </c>
      <c r="D213" s="548"/>
      <c r="E213" s="12" t="e">
        <f>#REF!</f>
        <v>#REF!</v>
      </c>
    </row>
    <row r="214" spans="2:5">
      <c r="B214" s="555"/>
      <c r="C214" s="548" t="s">
        <v>56</v>
      </c>
      <c r="D214" s="548"/>
      <c r="E214" s="12" t="e">
        <f>#REF!</f>
        <v>#REF!</v>
      </c>
    </row>
    <row r="215" spans="2:5">
      <c r="B215" s="555"/>
      <c r="C215" s="550" t="s">
        <v>57</v>
      </c>
      <c r="D215" s="550"/>
      <c r="E215" s="11" t="e">
        <f>#REF!</f>
        <v>#REF!</v>
      </c>
    </row>
    <row r="216" spans="2:5">
      <c r="B216" s="555"/>
      <c r="C216" s="548" t="s">
        <v>58</v>
      </c>
      <c r="D216" s="548"/>
      <c r="E216" s="12" t="e">
        <f>#REF!</f>
        <v>#REF!</v>
      </c>
    </row>
    <row r="217" spans="2:5" ht="15.75" thickBot="1">
      <c r="B217" s="556"/>
      <c r="C217" s="548" t="s">
        <v>59</v>
      </c>
      <c r="D217" s="548"/>
      <c r="E217" s="12" t="e">
        <f>#REF!</f>
        <v>#REF!</v>
      </c>
    </row>
    <row r="218" spans="2:5">
      <c r="C218" s="551" t="s">
        <v>72</v>
      </c>
      <c r="D218" s="5" t="s">
        <v>62</v>
      </c>
      <c r="E218" s="15" t="e">
        <f>#REF!</f>
        <v>#REF!</v>
      </c>
    </row>
    <row r="219" spans="2:5">
      <c r="C219" s="547"/>
      <c r="D219" s="5" t="s">
        <v>63</v>
      </c>
      <c r="E219" s="15" t="e">
        <f>#REF!</f>
        <v>#REF!</v>
      </c>
    </row>
    <row r="220" spans="2:5">
      <c r="C220" s="547" t="s">
        <v>71</v>
      </c>
      <c r="D220" s="5" t="s">
        <v>62</v>
      </c>
      <c r="E220" s="15" t="e">
        <f>#REF!</f>
        <v>#REF!</v>
      </c>
    </row>
    <row r="221" spans="2:5">
      <c r="C221" s="547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>
      <selection activeCell="A2" sqref="A2:G2"/>
    </sheetView>
  </sheetViews>
  <sheetFormatPr baseColWidth="10" defaultRowHeight="15"/>
  <cols>
    <col min="1" max="1" width="41.5703125" customWidth="1"/>
    <col min="2" max="7" width="21" customWidth="1"/>
  </cols>
  <sheetData>
    <row r="1" spans="1:7" ht="18">
      <c r="A1" s="576" t="s">
        <v>134</v>
      </c>
      <c r="B1" s="576"/>
      <c r="C1" s="576"/>
      <c r="D1" s="576"/>
      <c r="E1" s="576"/>
      <c r="F1" s="576"/>
      <c r="G1" s="576"/>
    </row>
    <row r="2" spans="1:7" ht="18">
      <c r="A2" s="576" t="s">
        <v>234</v>
      </c>
      <c r="B2" s="576"/>
      <c r="C2" s="576"/>
      <c r="D2" s="576"/>
      <c r="E2" s="576"/>
      <c r="F2" s="576"/>
      <c r="G2" s="576"/>
    </row>
    <row r="3" spans="1:7" ht="18">
      <c r="A3" s="576">
        <v>2017</v>
      </c>
      <c r="B3" s="576"/>
      <c r="C3" s="576"/>
      <c r="D3" s="576"/>
      <c r="E3" s="576"/>
      <c r="F3" s="576"/>
      <c r="G3" s="576"/>
    </row>
    <row r="4" spans="1:7" ht="18">
      <c r="A4" s="576" t="s">
        <v>79</v>
      </c>
      <c r="B4" s="576"/>
      <c r="C4" s="576"/>
      <c r="D4" s="576"/>
      <c r="E4" s="576"/>
      <c r="F4" s="576"/>
      <c r="G4" s="576"/>
    </row>
    <row r="6" spans="1:7" ht="6.75" customHeight="1" thickBot="1"/>
    <row r="7" spans="1:7" s="43" customFormat="1" ht="12.75">
      <c r="A7" s="641" t="s">
        <v>150</v>
      </c>
      <c r="B7" s="642"/>
      <c r="C7" s="642"/>
      <c r="D7" s="642"/>
      <c r="E7" s="642"/>
      <c r="F7" s="642"/>
      <c r="G7" s="643"/>
    </row>
    <row r="8" spans="1:7" s="43" customFormat="1" ht="12.75">
      <c r="A8" s="644" t="s">
        <v>149</v>
      </c>
      <c r="B8" s="645"/>
      <c r="C8" s="645"/>
      <c r="D8" s="645"/>
      <c r="E8" s="645"/>
      <c r="F8" s="645"/>
      <c r="G8" s="646"/>
    </row>
    <row r="9" spans="1:7" s="43" customFormat="1" ht="12.75">
      <c r="A9" s="644" t="s">
        <v>79</v>
      </c>
      <c r="B9" s="645"/>
      <c r="C9" s="645"/>
      <c r="D9" s="645"/>
      <c r="E9" s="645"/>
      <c r="F9" s="645"/>
      <c r="G9" s="646"/>
    </row>
    <row r="10" spans="1:7" s="43" customFormat="1" ht="13.5" thickBot="1">
      <c r="A10" s="647" t="s">
        <v>148</v>
      </c>
      <c r="B10" s="648"/>
      <c r="C10" s="648"/>
      <c r="D10" s="648"/>
      <c r="E10" s="648"/>
      <c r="F10" s="648"/>
      <c r="G10" s="649"/>
    </row>
    <row r="11" spans="1:7" s="43" customFormat="1" ht="22.5" customHeight="1">
      <c r="A11" s="650" t="s">
        <v>147</v>
      </c>
      <c r="B11" s="55" t="s">
        <v>146</v>
      </c>
      <c r="C11" s="652" t="s">
        <v>145</v>
      </c>
      <c r="D11" s="652" t="s">
        <v>144</v>
      </c>
      <c r="E11" s="652" t="s">
        <v>143</v>
      </c>
      <c r="F11" s="652" t="s">
        <v>142</v>
      </c>
      <c r="G11" s="652" t="s">
        <v>141</v>
      </c>
    </row>
    <row r="12" spans="1:7" s="43" customFormat="1" ht="22.5" customHeight="1" thickBot="1">
      <c r="A12" s="651"/>
      <c r="B12" s="45" t="s">
        <v>140</v>
      </c>
      <c r="C12" s="653"/>
      <c r="D12" s="653"/>
      <c r="E12" s="653"/>
      <c r="F12" s="653"/>
      <c r="G12" s="653"/>
    </row>
    <row r="13" spans="1:7" s="43" customFormat="1" ht="12.75">
      <c r="A13" s="56"/>
      <c r="B13" s="57"/>
      <c r="C13" s="57"/>
      <c r="D13" s="57"/>
      <c r="E13" s="57"/>
      <c r="F13" s="57"/>
      <c r="G13" s="57"/>
    </row>
    <row r="14" spans="1:7" s="43" customFormat="1" ht="12.75">
      <c r="A14" s="58" t="s">
        <v>249</v>
      </c>
      <c r="B14" s="59">
        <f t="shared" ref="B14:G14" si="0">SUM(B15:B26)</f>
        <v>10598012000</v>
      </c>
      <c r="C14" s="59">
        <f t="shared" si="0"/>
        <v>11265209843</v>
      </c>
      <c r="D14" s="59">
        <f t="shared" si="0"/>
        <v>11974692757</v>
      </c>
      <c r="E14" s="59">
        <f t="shared" si="0"/>
        <v>12683905910</v>
      </c>
      <c r="F14" s="59">
        <f t="shared" si="0"/>
        <v>13850077161</v>
      </c>
      <c r="G14" s="59">
        <f t="shared" si="0"/>
        <v>14543230069</v>
      </c>
    </row>
    <row r="15" spans="1:7" s="43" customFormat="1" ht="12.75">
      <c r="A15" s="60" t="s">
        <v>250</v>
      </c>
      <c r="B15" s="57">
        <v>576045000</v>
      </c>
      <c r="C15" s="57">
        <v>612309912</v>
      </c>
      <c r="D15" s="57">
        <v>650873191</v>
      </c>
      <c r="E15" s="57">
        <v>689421806</v>
      </c>
      <c r="F15" s="57">
        <v>736501732</v>
      </c>
      <c r="G15" s="57">
        <v>790483627</v>
      </c>
    </row>
    <row r="16" spans="1:7" s="43" customFormat="1" ht="25.5">
      <c r="A16" s="60" t="s">
        <v>251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s="43" customFormat="1" ht="12.75">
      <c r="A17" s="60" t="s">
        <v>252</v>
      </c>
      <c r="B17" s="57">
        <v>131100000</v>
      </c>
      <c r="C17" s="57">
        <v>139353400</v>
      </c>
      <c r="D17" s="57">
        <v>148129877</v>
      </c>
      <c r="E17" s="57">
        <v>156903017</v>
      </c>
      <c r="F17" s="57">
        <v>167617767</v>
      </c>
      <c r="G17" s="57">
        <v>179903312</v>
      </c>
    </row>
    <row r="18" spans="1:7" s="43" customFormat="1" ht="12.75">
      <c r="A18" s="60" t="s">
        <v>253</v>
      </c>
      <c r="B18" s="57">
        <v>660200000</v>
      </c>
      <c r="C18" s="57">
        <v>701762891</v>
      </c>
      <c r="D18" s="57">
        <v>745959917</v>
      </c>
      <c r="E18" s="57">
        <v>790140139</v>
      </c>
      <c r="F18" s="57">
        <v>844098019</v>
      </c>
      <c r="G18" s="57">
        <v>905966184</v>
      </c>
    </row>
    <row r="19" spans="1:7" s="43" customFormat="1" ht="12.75">
      <c r="A19" s="60" t="s">
        <v>254</v>
      </c>
      <c r="B19" s="57">
        <v>74955000</v>
      </c>
      <c r="C19" s="57">
        <v>79673792</v>
      </c>
      <c r="D19" s="57">
        <v>84691647</v>
      </c>
      <c r="E19" s="57">
        <v>89707594</v>
      </c>
      <c r="F19" s="57">
        <v>95833636</v>
      </c>
      <c r="G19" s="57">
        <v>102857763</v>
      </c>
    </row>
    <row r="20" spans="1:7" s="43" customFormat="1" ht="12.75">
      <c r="A20" s="60" t="s">
        <v>255</v>
      </c>
      <c r="B20" s="57">
        <v>54000000</v>
      </c>
      <c r="C20" s="57">
        <v>57399570</v>
      </c>
      <c r="D20" s="57">
        <v>61014594</v>
      </c>
      <c r="E20" s="57">
        <v>64628245</v>
      </c>
      <c r="F20" s="57">
        <v>69041643</v>
      </c>
      <c r="G20" s="57">
        <v>74102050</v>
      </c>
    </row>
    <row r="21" spans="1:7" s="43" customFormat="1" ht="25.5">
      <c r="A21" s="60" t="s">
        <v>256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s="43" customFormat="1" ht="12.75">
      <c r="A22" s="60" t="s">
        <v>257</v>
      </c>
      <c r="B22" s="57">
        <v>8969154000</v>
      </c>
      <c r="C22" s="57">
        <v>9533807090</v>
      </c>
      <c r="D22" s="57">
        <v>10134246260</v>
      </c>
      <c r="E22" s="57">
        <v>10734457129</v>
      </c>
      <c r="F22" s="57">
        <v>11467502472</v>
      </c>
      <c r="G22" s="57">
        <v>12308013066</v>
      </c>
    </row>
    <row r="23" spans="1:7" s="43" customFormat="1" ht="25.5">
      <c r="A23" s="60" t="s">
        <v>258</v>
      </c>
      <c r="B23" s="57">
        <v>132558000</v>
      </c>
      <c r="C23" s="57">
        <v>140903188</v>
      </c>
      <c r="D23" s="57">
        <v>149777271</v>
      </c>
      <c r="E23" s="57">
        <v>158647980</v>
      </c>
      <c r="F23" s="57">
        <v>469481892</v>
      </c>
      <c r="G23" s="57">
        <v>181904067</v>
      </c>
    </row>
    <row r="24" spans="1:7" s="43" customFormat="1" ht="12.75">
      <c r="A24" s="60" t="s">
        <v>259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s="43" customFormat="1" ht="12.75">
      <c r="A25" s="60" t="s">
        <v>260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s="43" customFormat="1" ht="12.75">
      <c r="A26" s="60" t="s">
        <v>261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s="43" customFormat="1" ht="12.75">
      <c r="A27" s="61"/>
      <c r="B27" s="57"/>
      <c r="C27" s="57"/>
      <c r="D27" s="57"/>
      <c r="E27" s="57"/>
      <c r="F27" s="57"/>
      <c r="G27" s="57"/>
    </row>
    <row r="28" spans="1:7" s="43" customFormat="1" ht="12.75">
      <c r="A28" s="58" t="s">
        <v>262</v>
      </c>
      <c r="B28" s="59">
        <f t="shared" ref="B28:G28" si="1">SUM(B29:B33)</f>
        <v>10918415000</v>
      </c>
      <c r="C28" s="59">
        <f t="shared" si="1"/>
        <v>11605783816</v>
      </c>
      <c r="D28" s="59">
        <f t="shared" si="1"/>
        <v>12336716080</v>
      </c>
      <c r="E28" s="59">
        <f t="shared" si="1"/>
        <v>13067370427</v>
      </c>
      <c r="F28" s="59">
        <f t="shared" si="1"/>
        <v>13959728086</v>
      </c>
      <c r="G28" s="59">
        <f t="shared" si="1"/>
        <v>14982906356</v>
      </c>
    </row>
    <row r="29" spans="1:7" s="43" customFormat="1" ht="12.75">
      <c r="A29" s="60" t="s">
        <v>263</v>
      </c>
      <c r="B29" s="57">
        <v>8908199000</v>
      </c>
      <c r="C29" s="57">
        <v>9469014668</v>
      </c>
      <c r="D29" s="57">
        <v>10065373211</v>
      </c>
      <c r="E29" s="57">
        <v>10661505005</v>
      </c>
      <c r="F29" s="57">
        <v>11389568521</v>
      </c>
      <c r="G29" s="57">
        <v>12224366945</v>
      </c>
    </row>
    <row r="30" spans="1:7" s="43" customFormat="1" ht="12.75">
      <c r="A30" s="60" t="s">
        <v>264</v>
      </c>
      <c r="B30" s="57">
        <v>2010216000</v>
      </c>
      <c r="C30" s="57">
        <v>2136769148</v>
      </c>
      <c r="D30" s="57">
        <v>2271342869</v>
      </c>
      <c r="E30" s="57">
        <v>2405865422</v>
      </c>
      <c r="F30" s="57">
        <v>2570159565</v>
      </c>
      <c r="G30" s="57">
        <v>2758539411</v>
      </c>
    </row>
    <row r="31" spans="1:7" s="43" customFormat="1" ht="12.75">
      <c r="A31" s="60" t="s">
        <v>265</v>
      </c>
      <c r="B31" s="57">
        <v>0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</row>
    <row r="32" spans="1:7" s="43" customFormat="1" ht="25.5">
      <c r="A32" s="60" t="s">
        <v>266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</row>
    <row r="33" spans="1:7" s="43" customFormat="1" ht="25.5">
      <c r="A33" s="60" t="s">
        <v>267</v>
      </c>
      <c r="B33" s="57"/>
      <c r="C33" s="57"/>
      <c r="D33" s="57"/>
      <c r="E33" s="57"/>
      <c r="F33" s="57"/>
      <c r="G33" s="57"/>
    </row>
    <row r="34" spans="1:7" s="43" customFormat="1" ht="12.75">
      <c r="A34" s="61"/>
      <c r="B34" s="57"/>
      <c r="C34" s="57"/>
      <c r="D34" s="57"/>
      <c r="E34" s="57"/>
      <c r="F34" s="57"/>
      <c r="G34" s="57"/>
    </row>
    <row r="35" spans="1:7" s="43" customFormat="1" ht="25.5">
      <c r="A35" s="58" t="s">
        <v>268</v>
      </c>
      <c r="B35" s="59">
        <f t="shared" ref="B35:G35" si="2">B36</f>
        <v>0</v>
      </c>
      <c r="C35" s="59">
        <f t="shared" si="2"/>
        <v>0</v>
      </c>
      <c r="D35" s="59">
        <f t="shared" si="2"/>
        <v>0</v>
      </c>
      <c r="E35" s="59">
        <f t="shared" si="2"/>
        <v>0</v>
      </c>
      <c r="F35" s="59">
        <f t="shared" si="2"/>
        <v>0</v>
      </c>
      <c r="G35" s="59">
        <f t="shared" si="2"/>
        <v>0</v>
      </c>
    </row>
    <row r="36" spans="1:7" s="43" customFormat="1" ht="12.75">
      <c r="A36" s="60" t="s">
        <v>269</v>
      </c>
      <c r="B36" s="57"/>
      <c r="C36" s="57"/>
      <c r="D36" s="57"/>
      <c r="E36" s="57"/>
      <c r="F36" s="57"/>
      <c r="G36" s="57"/>
    </row>
    <row r="37" spans="1:7" s="43" customFormat="1" ht="12.75">
      <c r="A37" s="61"/>
      <c r="B37" s="57"/>
      <c r="C37" s="57"/>
      <c r="D37" s="57"/>
      <c r="E37" s="57"/>
      <c r="F37" s="57"/>
      <c r="G37" s="57"/>
    </row>
    <row r="38" spans="1:7" s="43" customFormat="1" ht="12.75">
      <c r="A38" s="58" t="s">
        <v>270</v>
      </c>
      <c r="B38" s="59">
        <f t="shared" ref="B38:G38" si="3">B14+B28+B35</f>
        <v>21516427000</v>
      </c>
      <c r="C38" s="59">
        <f t="shared" si="3"/>
        <v>22870993659</v>
      </c>
      <c r="D38" s="59">
        <f t="shared" si="3"/>
        <v>24311408837</v>
      </c>
      <c r="E38" s="59">
        <f t="shared" si="3"/>
        <v>25751276337</v>
      </c>
      <c r="F38" s="59">
        <f t="shared" si="3"/>
        <v>27809805247</v>
      </c>
      <c r="G38" s="59">
        <f t="shared" si="3"/>
        <v>29526136425</v>
      </c>
    </row>
    <row r="39" spans="1:7" s="43" customFormat="1" ht="12.75">
      <c r="A39" s="61"/>
      <c r="B39" s="57"/>
      <c r="C39" s="57"/>
      <c r="D39" s="57"/>
      <c r="E39" s="57"/>
      <c r="F39" s="57"/>
      <c r="G39" s="57"/>
    </row>
    <row r="40" spans="1:7" s="43" customFormat="1" ht="12.75">
      <c r="A40" s="62" t="s">
        <v>139</v>
      </c>
      <c r="B40" s="57"/>
      <c r="C40" s="57"/>
      <c r="D40" s="57"/>
      <c r="E40" s="57"/>
      <c r="F40" s="57"/>
      <c r="G40" s="57"/>
    </row>
    <row r="41" spans="1:7" s="43" customFormat="1" ht="38.25">
      <c r="A41" s="61" t="s">
        <v>138</v>
      </c>
      <c r="B41" s="57"/>
      <c r="C41" s="57"/>
      <c r="D41" s="57"/>
      <c r="E41" s="57"/>
      <c r="F41" s="57"/>
      <c r="G41" s="57"/>
    </row>
    <row r="42" spans="1:7" s="43" customFormat="1" ht="38.25">
      <c r="A42" s="61" t="s">
        <v>137</v>
      </c>
      <c r="B42" s="57"/>
      <c r="C42" s="57"/>
      <c r="D42" s="57"/>
      <c r="E42" s="57"/>
      <c r="F42" s="57"/>
      <c r="G42" s="57"/>
    </row>
    <row r="43" spans="1:7" s="43" customFormat="1" ht="25.5">
      <c r="A43" s="62" t="s">
        <v>136</v>
      </c>
      <c r="B43" s="57"/>
      <c r="C43" s="57"/>
      <c r="D43" s="57"/>
      <c r="E43" s="57"/>
      <c r="F43" s="57"/>
      <c r="G43" s="57"/>
    </row>
    <row r="44" spans="1:7" s="43" customFormat="1" ht="13.5" thickBot="1">
      <c r="A44" s="63"/>
      <c r="B44" s="64"/>
      <c r="C44" s="64"/>
      <c r="D44" s="64"/>
      <c r="E44" s="64"/>
      <c r="F44" s="64"/>
      <c r="G44" s="64"/>
    </row>
  </sheetData>
  <mergeCells count="14">
    <mergeCell ref="A8:G8"/>
    <mergeCell ref="A9:G9"/>
    <mergeCell ref="A10:G10"/>
    <mergeCell ref="A11:A12"/>
    <mergeCell ref="C11:C12"/>
    <mergeCell ref="D11:D12"/>
    <mergeCell ref="E11:E12"/>
    <mergeCell ref="F11:F12"/>
    <mergeCell ref="G11:G12"/>
    <mergeCell ref="A1:G1"/>
    <mergeCell ref="A2:G2"/>
    <mergeCell ref="A3:G3"/>
    <mergeCell ref="A4:G4"/>
    <mergeCell ref="A7:G7"/>
  </mergeCells>
  <printOptions horizontalCentered="1" verticalCentered="1"/>
  <pageMargins left="0.70866141732283472" right="0.19685039370078741" top="0.31496062992125984" bottom="0.31496062992125984" header="0.23622047244094491" footer="0.19685039370078741"/>
  <pageSetup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2" sqref="A2:G2"/>
    </sheetView>
  </sheetViews>
  <sheetFormatPr baseColWidth="10" defaultRowHeight="15"/>
  <cols>
    <col min="1" max="1" width="31.85546875" customWidth="1"/>
    <col min="2" max="7" width="23" customWidth="1"/>
    <col min="9" max="9" width="14.140625" bestFit="1" customWidth="1"/>
  </cols>
  <sheetData>
    <row r="1" spans="1:7" ht="18">
      <c r="A1" s="576" t="s">
        <v>134</v>
      </c>
      <c r="B1" s="576"/>
      <c r="C1" s="576"/>
      <c r="D1" s="576"/>
      <c r="E1" s="576"/>
      <c r="F1" s="576"/>
      <c r="G1" s="576"/>
    </row>
    <row r="2" spans="1:7" ht="18">
      <c r="A2" s="576" t="s">
        <v>234</v>
      </c>
      <c r="B2" s="576"/>
      <c r="C2" s="576"/>
      <c r="D2" s="576"/>
      <c r="E2" s="576"/>
      <c r="F2" s="576"/>
      <c r="G2" s="576"/>
    </row>
    <row r="3" spans="1:7" ht="18">
      <c r="A3" s="576">
        <v>2017</v>
      </c>
      <c r="B3" s="576"/>
      <c r="C3" s="576"/>
      <c r="D3" s="576"/>
      <c r="E3" s="576"/>
      <c r="F3" s="576"/>
      <c r="G3" s="576"/>
    </row>
    <row r="4" spans="1:7" ht="18">
      <c r="A4" s="576" t="s">
        <v>79</v>
      </c>
      <c r="B4" s="576"/>
      <c r="C4" s="576"/>
      <c r="D4" s="576"/>
      <c r="E4" s="576"/>
      <c r="F4" s="576"/>
      <c r="G4" s="576"/>
    </row>
    <row r="5" spans="1:7" ht="15.75" thickBot="1"/>
    <row r="6" spans="1:7" s="43" customFormat="1" ht="12.75">
      <c r="A6" s="641" t="s">
        <v>151</v>
      </c>
      <c r="B6" s="642"/>
      <c r="C6" s="642"/>
      <c r="D6" s="642"/>
      <c r="E6" s="642"/>
      <c r="F6" s="642"/>
      <c r="G6" s="643"/>
    </row>
    <row r="7" spans="1:7" s="43" customFormat="1" ht="12.75">
      <c r="A7" s="644" t="s">
        <v>152</v>
      </c>
      <c r="B7" s="645"/>
      <c r="C7" s="645"/>
      <c r="D7" s="645"/>
      <c r="E7" s="645"/>
      <c r="F7" s="645"/>
      <c r="G7" s="646"/>
    </row>
    <row r="8" spans="1:7" s="43" customFormat="1" ht="12.75">
      <c r="A8" s="644" t="s">
        <v>79</v>
      </c>
      <c r="B8" s="645"/>
      <c r="C8" s="645"/>
      <c r="D8" s="645"/>
      <c r="E8" s="645"/>
      <c r="F8" s="645"/>
      <c r="G8" s="646"/>
    </row>
    <row r="9" spans="1:7" s="43" customFormat="1" ht="13.5" thickBot="1">
      <c r="A9" s="647" t="s">
        <v>153</v>
      </c>
      <c r="B9" s="648"/>
      <c r="C9" s="648"/>
      <c r="D9" s="648"/>
      <c r="E9" s="648"/>
      <c r="F9" s="648"/>
      <c r="G9" s="649"/>
    </row>
    <row r="10" spans="1:7" s="43" customFormat="1" ht="22.5" customHeight="1">
      <c r="A10" s="650" t="s">
        <v>147</v>
      </c>
      <c r="B10" s="55" t="s">
        <v>146</v>
      </c>
      <c r="C10" s="652" t="s">
        <v>145</v>
      </c>
      <c r="D10" s="652" t="s">
        <v>144</v>
      </c>
      <c r="E10" s="652" t="s">
        <v>143</v>
      </c>
      <c r="F10" s="652" t="s">
        <v>142</v>
      </c>
      <c r="G10" s="652" t="s">
        <v>141</v>
      </c>
    </row>
    <row r="11" spans="1:7" s="43" customFormat="1" ht="45.75" customHeight="1" thickBot="1">
      <c r="A11" s="651"/>
      <c r="B11" s="45" t="s">
        <v>140</v>
      </c>
      <c r="C11" s="653"/>
      <c r="D11" s="653"/>
      <c r="E11" s="653"/>
      <c r="F11" s="653"/>
      <c r="G11" s="653"/>
    </row>
    <row r="12" spans="1:7" s="43" customFormat="1" ht="12.75">
      <c r="A12" s="47" t="s">
        <v>236</v>
      </c>
      <c r="B12" s="48">
        <f>SUM(B13:B21)</f>
        <v>10598012000</v>
      </c>
      <c r="C12" s="48">
        <f t="shared" ref="C12:G12" si="0">SUM(C13:C21)</f>
        <v>11265209842.7897</v>
      </c>
      <c r="D12" s="48">
        <f t="shared" si="0"/>
        <v>11974692757.257536</v>
      </c>
      <c r="E12" s="48">
        <f t="shared" si="0"/>
        <v>12683905910.261877</v>
      </c>
      <c r="F12" s="48">
        <f t="shared" si="0"/>
        <v>13550077160.703449</v>
      </c>
      <c r="G12" s="48">
        <f t="shared" si="0"/>
        <v>14543230068.989601</v>
      </c>
    </row>
    <row r="13" spans="1:7" s="43" customFormat="1" ht="12.75">
      <c r="A13" s="49" t="s">
        <v>237</v>
      </c>
      <c r="B13" s="50">
        <v>1852432000</v>
      </c>
      <c r="C13" s="50">
        <v>1974984101.9427199</v>
      </c>
      <c r="D13" s="50">
        <v>2099368603.8720124</v>
      </c>
      <c r="E13" s="50">
        <v>2223706858.4892383</v>
      </c>
      <c r="F13" s="50">
        <v>2375544453.6057997</v>
      </c>
      <c r="G13" s="50">
        <v>2549659737.2762136</v>
      </c>
    </row>
    <row r="14" spans="1:7" s="43" customFormat="1" ht="12.75">
      <c r="A14" s="49" t="s">
        <v>238</v>
      </c>
      <c r="B14" s="50">
        <v>236578000</v>
      </c>
      <c r="C14" s="50">
        <v>252229399.57188001</v>
      </c>
      <c r="D14" s="50">
        <v>268114807.15691701</v>
      </c>
      <c r="E14" s="50">
        <v>283994308.78299618</v>
      </c>
      <c r="F14" s="50">
        <v>303385809.37930059</v>
      </c>
      <c r="G14" s="50">
        <v>325622440.72563225</v>
      </c>
    </row>
    <row r="15" spans="1:7" s="43" customFormat="1" ht="12.75">
      <c r="A15" s="49" t="s">
        <v>239</v>
      </c>
      <c r="B15" s="50">
        <v>447968000</v>
      </c>
      <c r="C15" s="50">
        <v>477604425.04128003</v>
      </c>
      <c r="D15" s="50">
        <v>507683951.73037982</v>
      </c>
      <c r="E15" s="50">
        <v>537752295.29753911</v>
      </c>
      <c r="F15" s="50">
        <v>574470721.09843898</v>
      </c>
      <c r="G15" s="50">
        <v>616576492.85639405</v>
      </c>
    </row>
    <row r="16" spans="1:7" s="43" customFormat="1" ht="38.25">
      <c r="A16" s="49" t="s">
        <v>240</v>
      </c>
      <c r="B16" s="50">
        <v>4713767000</v>
      </c>
      <c r="C16" s="50">
        <v>5025617851.7518196</v>
      </c>
      <c r="D16" s="50">
        <v>5342131453.05515</v>
      </c>
      <c r="E16" s="50">
        <v>5658523668.8556499</v>
      </c>
      <c r="F16" s="50">
        <v>6044895724.38729</v>
      </c>
      <c r="G16" s="50">
        <v>6487955733.2035799</v>
      </c>
    </row>
    <row r="17" spans="1:9" s="43" customFormat="1" ht="25.5">
      <c r="A17" s="49" t="s">
        <v>241</v>
      </c>
      <c r="B17" s="50">
        <v>15000000</v>
      </c>
      <c r="C17" s="50">
        <v>15000000</v>
      </c>
      <c r="D17" s="50">
        <v>15945000</v>
      </c>
      <c r="E17" s="50">
        <v>16889000</v>
      </c>
      <c r="F17" s="50">
        <v>18042000</v>
      </c>
      <c r="G17" s="50">
        <v>19365000</v>
      </c>
    </row>
    <row r="18" spans="1:9" s="43" customFormat="1" ht="12.75">
      <c r="A18" s="49" t="s">
        <v>242</v>
      </c>
      <c r="B18" s="50">
        <v>718740000</v>
      </c>
      <c r="C18" s="50">
        <v>720891000</v>
      </c>
      <c r="D18" s="50">
        <v>766293000</v>
      </c>
      <c r="E18" s="50">
        <v>811677000</v>
      </c>
      <c r="F18" s="50">
        <v>867100000</v>
      </c>
      <c r="G18" s="50">
        <v>930654000</v>
      </c>
    </row>
    <row r="19" spans="1:9" s="43" customFormat="1" ht="25.5">
      <c r="A19" s="49" t="s">
        <v>243</v>
      </c>
      <c r="B19" s="50">
        <v>81700000</v>
      </c>
      <c r="C19" s="50">
        <v>87105064.481999993</v>
      </c>
      <c r="D19" s="50">
        <v>92590941.443076357</v>
      </c>
      <c r="E19" s="50">
        <v>98074778.836454719</v>
      </c>
      <c r="F19" s="50">
        <v>104771452.23262033</v>
      </c>
      <c r="G19" s="50">
        <v>112450664.9277792</v>
      </c>
    </row>
    <row r="20" spans="1:9" s="43" customFormat="1" ht="25.5">
      <c r="A20" s="49" t="s">
        <v>244</v>
      </c>
      <c r="B20" s="50">
        <v>2402068000</v>
      </c>
      <c r="C20" s="50">
        <v>2576715000</v>
      </c>
      <c r="D20" s="50">
        <v>2738996000</v>
      </c>
      <c r="E20" s="50">
        <v>2901216000</v>
      </c>
      <c r="F20" s="50">
        <v>3099411000</v>
      </c>
      <c r="G20" s="50">
        <v>3326583000</v>
      </c>
    </row>
    <row r="21" spans="1:9" s="43" customFormat="1" ht="12.75">
      <c r="A21" s="49" t="s">
        <v>245</v>
      </c>
      <c r="B21" s="50">
        <v>129759000</v>
      </c>
      <c r="C21" s="50">
        <v>135063000</v>
      </c>
      <c r="D21" s="50">
        <v>143569000</v>
      </c>
      <c r="E21" s="50">
        <v>152072000</v>
      </c>
      <c r="F21" s="50">
        <v>162456000</v>
      </c>
      <c r="G21" s="50">
        <v>174363000</v>
      </c>
    </row>
    <row r="22" spans="1:9" s="43" customFormat="1" ht="12.75">
      <c r="A22" s="51"/>
      <c r="B22" s="52"/>
      <c r="C22" s="52"/>
      <c r="D22" s="52"/>
      <c r="E22" s="52"/>
      <c r="F22" s="52"/>
      <c r="G22" s="52"/>
    </row>
    <row r="23" spans="1:9" s="43" customFormat="1" ht="12.75">
      <c r="A23" s="47" t="s">
        <v>246</v>
      </c>
      <c r="B23" s="48">
        <f>SUM(B24:B32)</f>
        <v>10918415000</v>
      </c>
      <c r="C23" s="48">
        <f t="shared" ref="C23:G23" si="1">SUM(C24:C32)</f>
        <v>11605783816</v>
      </c>
      <c r="D23" s="48">
        <f t="shared" si="1"/>
        <v>12336716080</v>
      </c>
      <c r="E23" s="48">
        <f t="shared" si="1"/>
        <v>13067370427</v>
      </c>
      <c r="F23" s="48">
        <f t="shared" si="1"/>
        <v>13959728086</v>
      </c>
      <c r="G23" s="48">
        <f t="shared" si="1"/>
        <v>14982906356</v>
      </c>
    </row>
    <row r="24" spans="1:9" s="43" customFormat="1" ht="12.75">
      <c r="A24" s="49" t="s">
        <v>237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/>
    </row>
    <row r="25" spans="1:9" s="43" customFormat="1" ht="12.75">
      <c r="A25" s="49" t="s">
        <v>238</v>
      </c>
      <c r="B25" s="50"/>
      <c r="C25" s="50">
        <v>0</v>
      </c>
      <c r="D25" s="50">
        <v>0</v>
      </c>
      <c r="E25" s="50">
        <v>0</v>
      </c>
      <c r="F25" s="50"/>
      <c r="G25" s="50">
        <v>0</v>
      </c>
    </row>
    <row r="26" spans="1:9" s="43" customFormat="1" ht="12.75">
      <c r="A26" s="49" t="s">
        <v>239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9" s="43" customFormat="1" ht="38.25">
      <c r="A27" s="49" t="s">
        <v>240</v>
      </c>
      <c r="B27" s="50">
        <v>8651445000</v>
      </c>
      <c r="C27" s="50">
        <v>9195994816</v>
      </c>
      <c r="D27" s="50">
        <v>9775159080</v>
      </c>
      <c r="E27" s="50">
        <v>10354102427</v>
      </c>
      <c r="F27" s="50">
        <v>11061174086</v>
      </c>
      <c r="G27" s="50">
        <v>11871901356</v>
      </c>
      <c r="I27" s="65"/>
    </row>
    <row r="28" spans="1:9" s="43" customFormat="1" ht="25.5">
      <c r="A28" s="49" t="s">
        <v>241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</row>
    <row r="29" spans="1:9" s="43" customFormat="1" ht="12.75">
      <c r="A29" s="49" t="s">
        <v>242</v>
      </c>
      <c r="B29" s="50">
        <v>336946000</v>
      </c>
      <c r="C29" s="50">
        <v>359068000</v>
      </c>
      <c r="D29" s="50">
        <v>402576000</v>
      </c>
      <c r="E29" s="50">
        <v>436076000</v>
      </c>
      <c r="F29" s="50">
        <v>484776000</v>
      </c>
      <c r="G29" s="50">
        <v>537684000</v>
      </c>
    </row>
    <row r="30" spans="1:9" s="43" customFormat="1" ht="25.5">
      <c r="A30" s="49" t="s">
        <v>243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</row>
    <row r="31" spans="1:9" s="43" customFormat="1" ht="25.5">
      <c r="A31" s="49" t="s">
        <v>247</v>
      </c>
      <c r="B31" s="50">
        <v>1406474000</v>
      </c>
      <c r="C31" s="50">
        <v>1495082000</v>
      </c>
      <c r="D31" s="50">
        <v>1589242000</v>
      </c>
      <c r="E31" s="50">
        <v>1683366000</v>
      </c>
      <c r="F31" s="50">
        <v>1798321000</v>
      </c>
      <c r="G31" s="50">
        <v>1930130000</v>
      </c>
    </row>
    <row r="32" spans="1:9" s="43" customFormat="1" ht="12.75">
      <c r="A32" s="49" t="s">
        <v>245</v>
      </c>
      <c r="B32" s="50">
        <v>523550000</v>
      </c>
      <c r="C32" s="50">
        <v>555639000</v>
      </c>
      <c r="D32" s="50">
        <v>569739000</v>
      </c>
      <c r="E32" s="50">
        <v>593826000</v>
      </c>
      <c r="F32" s="50">
        <v>615457000</v>
      </c>
      <c r="G32" s="50">
        <v>643191000</v>
      </c>
    </row>
    <row r="33" spans="1:7" s="43" customFormat="1" ht="12.75">
      <c r="A33" s="51"/>
      <c r="B33" s="52"/>
      <c r="C33" s="52"/>
      <c r="D33" s="52"/>
      <c r="E33" s="52"/>
      <c r="F33" s="52"/>
      <c r="G33" s="52"/>
    </row>
    <row r="34" spans="1:7" s="43" customFormat="1" ht="12.75">
      <c r="A34" s="47" t="s">
        <v>248</v>
      </c>
      <c r="B34" s="48">
        <f>B23+B12</f>
        <v>21516427000</v>
      </c>
      <c r="C34" s="48">
        <f t="shared" ref="C34:G34" si="2">C23+C12</f>
        <v>22870993658.7897</v>
      </c>
      <c r="D34" s="48">
        <f t="shared" si="2"/>
        <v>24311408837.257538</v>
      </c>
      <c r="E34" s="48">
        <f t="shared" si="2"/>
        <v>25751276337.261879</v>
      </c>
      <c r="F34" s="48">
        <f t="shared" si="2"/>
        <v>27509805246.703449</v>
      </c>
      <c r="G34" s="48">
        <f t="shared" si="2"/>
        <v>29526136424.989601</v>
      </c>
    </row>
    <row r="35" spans="1:7" s="43" customFormat="1" ht="13.5" thickBot="1">
      <c r="A35" s="53"/>
      <c r="B35" s="54"/>
      <c r="C35" s="54"/>
      <c r="D35" s="54"/>
      <c r="E35" s="54"/>
      <c r="F35" s="54"/>
      <c r="G35" s="54"/>
    </row>
  </sheetData>
  <mergeCells count="14">
    <mergeCell ref="A7:G7"/>
    <mergeCell ref="A8:G8"/>
    <mergeCell ref="A9:G9"/>
    <mergeCell ref="A10:A11"/>
    <mergeCell ref="C10:C11"/>
    <mergeCell ref="D10:D11"/>
    <mergeCell ref="E10:E11"/>
    <mergeCell ref="F10:F11"/>
    <mergeCell ref="G10:G11"/>
    <mergeCell ref="A1:G1"/>
    <mergeCell ref="A2:G2"/>
    <mergeCell ref="A3:G3"/>
    <mergeCell ref="A4:G4"/>
    <mergeCell ref="A6:G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2" sqref="A2:G2"/>
    </sheetView>
  </sheetViews>
  <sheetFormatPr baseColWidth="10" defaultColWidth="11.42578125" defaultRowHeight="11.25"/>
  <cols>
    <col min="1" max="1" width="45.7109375" style="34" customWidth="1"/>
    <col min="2" max="7" width="20.85546875" style="34" customWidth="1"/>
    <col min="8" max="16384" width="11.42578125" style="34"/>
  </cols>
  <sheetData>
    <row r="1" spans="1:7" ht="18">
      <c r="A1" s="576" t="s">
        <v>134</v>
      </c>
      <c r="B1" s="576"/>
      <c r="C1" s="576"/>
      <c r="D1" s="576"/>
      <c r="E1" s="576"/>
      <c r="F1" s="576"/>
      <c r="G1" s="576"/>
    </row>
    <row r="2" spans="1:7" ht="18">
      <c r="A2" s="576" t="s">
        <v>234</v>
      </c>
      <c r="B2" s="576"/>
      <c r="C2" s="576"/>
      <c r="D2" s="576"/>
      <c r="E2" s="576"/>
      <c r="F2" s="576"/>
      <c r="G2" s="576"/>
    </row>
    <row r="3" spans="1:7" ht="18">
      <c r="A3" s="576">
        <v>2017</v>
      </c>
      <c r="B3" s="576"/>
      <c r="C3" s="576"/>
      <c r="D3" s="576"/>
      <c r="E3" s="576"/>
      <c r="F3" s="576"/>
      <c r="G3" s="576"/>
    </row>
    <row r="4" spans="1:7" ht="18">
      <c r="A4" s="576" t="s">
        <v>79</v>
      </c>
      <c r="B4" s="576"/>
      <c r="C4" s="576"/>
      <c r="D4" s="576"/>
      <c r="E4" s="576"/>
      <c r="F4" s="576"/>
      <c r="G4" s="576"/>
    </row>
    <row r="6" spans="1:7" ht="12" thickBot="1"/>
    <row r="7" spans="1:7" s="66" customFormat="1" ht="15" customHeight="1">
      <c r="A7" s="641" t="s">
        <v>150</v>
      </c>
      <c r="B7" s="642"/>
      <c r="C7" s="642"/>
      <c r="D7" s="642"/>
      <c r="E7" s="642"/>
      <c r="F7" s="642"/>
      <c r="G7" s="643"/>
    </row>
    <row r="8" spans="1:7" s="66" customFormat="1" ht="9" customHeight="1">
      <c r="A8" s="67"/>
      <c r="B8" s="68"/>
      <c r="C8" s="68"/>
      <c r="D8" s="68"/>
      <c r="E8" s="68"/>
      <c r="F8" s="68"/>
      <c r="G8" s="69"/>
    </row>
    <row r="9" spans="1:7" s="66" customFormat="1" ht="22.5" customHeight="1">
      <c r="A9" s="644" t="s">
        <v>154</v>
      </c>
      <c r="B9" s="645"/>
      <c r="C9" s="645"/>
      <c r="D9" s="645"/>
      <c r="E9" s="645"/>
      <c r="F9" s="645"/>
      <c r="G9" s="646"/>
    </row>
    <row r="10" spans="1:7" s="66" customFormat="1" ht="24" customHeight="1" thickBot="1">
      <c r="A10" s="647" t="s">
        <v>79</v>
      </c>
      <c r="B10" s="648"/>
      <c r="C10" s="648"/>
      <c r="D10" s="648"/>
      <c r="E10" s="648"/>
      <c r="F10" s="648"/>
      <c r="G10" s="649"/>
    </row>
    <row r="11" spans="1:7" s="66" customFormat="1" ht="26.25" thickBot="1">
      <c r="A11" s="70" t="s">
        <v>147</v>
      </c>
      <c r="B11" s="71" t="s">
        <v>155</v>
      </c>
      <c r="C11" s="71" t="s">
        <v>156</v>
      </c>
      <c r="D11" s="71" t="s">
        <v>157</v>
      </c>
      <c r="E11" s="71" t="s">
        <v>158</v>
      </c>
      <c r="F11" s="71" t="s">
        <v>159</v>
      </c>
      <c r="G11" s="71" t="s">
        <v>160</v>
      </c>
    </row>
    <row r="12" spans="1:7" s="66" customFormat="1" ht="15" customHeight="1">
      <c r="A12" s="56"/>
      <c r="B12" s="72"/>
      <c r="C12" s="72"/>
      <c r="D12" s="72"/>
      <c r="E12" s="72"/>
      <c r="F12" s="72"/>
      <c r="G12" s="72"/>
    </row>
    <row r="13" spans="1:7" s="66" customFormat="1" ht="15" customHeight="1">
      <c r="A13" s="58" t="s">
        <v>161</v>
      </c>
      <c r="B13" s="59">
        <f>SUM(B14:B25)</f>
        <v>7453342900</v>
      </c>
      <c r="C13" s="59">
        <f>SUM(C14:C25)</f>
        <v>7523584541</v>
      </c>
      <c r="D13" s="59">
        <f>SUM(D14:D25)</f>
        <v>8938783825</v>
      </c>
      <c r="E13" s="59">
        <f t="shared" ref="E13:G13" si="0">SUM(E14:E25)</f>
        <v>10148239901</v>
      </c>
      <c r="F13" s="59">
        <f t="shared" si="0"/>
        <v>10248915326</v>
      </c>
      <c r="G13" s="59">
        <f t="shared" si="0"/>
        <v>11079694466</v>
      </c>
    </row>
    <row r="14" spans="1:7" s="66" customFormat="1" ht="15" customHeight="1">
      <c r="A14" s="73" t="s">
        <v>162</v>
      </c>
      <c r="B14" s="57">
        <v>371707690</v>
      </c>
      <c r="C14" s="57">
        <v>458813627</v>
      </c>
      <c r="D14" s="57">
        <v>577474812</v>
      </c>
      <c r="E14" s="57">
        <v>702756863</v>
      </c>
      <c r="F14" s="57">
        <v>632931043</v>
      </c>
      <c r="G14" s="57">
        <v>730138144</v>
      </c>
    </row>
    <row r="15" spans="1:7" s="66" customFormat="1" ht="22.5" customHeight="1">
      <c r="A15" s="73" t="s">
        <v>163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s="66" customFormat="1" ht="15" customHeight="1">
      <c r="A16" s="73" t="s">
        <v>164</v>
      </c>
      <c r="B16" s="57">
        <v>104205483</v>
      </c>
      <c r="C16" s="57">
        <v>52993043</v>
      </c>
      <c r="D16" s="57">
        <v>72445657</v>
      </c>
      <c r="E16" s="57">
        <v>119360880</v>
      </c>
      <c r="F16" s="57">
        <v>55072836</v>
      </c>
      <c r="G16" s="57">
        <v>66349488</v>
      </c>
    </row>
    <row r="17" spans="1:12" s="66" customFormat="1" ht="15" customHeight="1">
      <c r="A17" s="73" t="s">
        <v>165</v>
      </c>
      <c r="B17" s="57" t="s">
        <v>134</v>
      </c>
      <c r="C17" s="57">
        <v>371062814</v>
      </c>
      <c r="D17" s="57">
        <v>421587578</v>
      </c>
      <c r="E17" s="57">
        <v>540330373</v>
      </c>
      <c r="F17" s="57">
        <v>363906247</v>
      </c>
      <c r="G17" s="57">
        <v>722012192</v>
      </c>
    </row>
    <row r="18" spans="1:12" s="66" customFormat="1" ht="15" customHeight="1">
      <c r="A18" s="73" t="s">
        <v>166</v>
      </c>
      <c r="B18" s="57">
        <v>35533916</v>
      </c>
      <c r="C18" s="57">
        <v>55477920</v>
      </c>
      <c r="D18" s="57">
        <v>48114289</v>
      </c>
      <c r="E18" s="57">
        <v>85736449</v>
      </c>
      <c r="F18" s="57">
        <v>99703038</v>
      </c>
      <c r="G18" s="57">
        <v>62150127</v>
      </c>
    </row>
    <row r="19" spans="1:12" s="66" customFormat="1" ht="15" customHeight="1">
      <c r="A19" s="73" t="s">
        <v>167</v>
      </c>
      <c r="B19" s="57">
        <v>31532512</v>
      </c>
      <c r="C19" s="57">
        <v>39709508</v>
      </c>
      <c r="D19" s="57">
        <v>28003726</v>
      </c>
      <c r="E19" s="57">
        <v>61273273</v>
      </c>
      <c r="F19" s="57">
        <v>139276454</v>
      </c>
      <c r="G19" s="57">
        <v>79834861</v>
      </c>
    </row>
    <row r="20" spans="1:12" s="66" customFormat="1" ht="15" customHeight="1">
      <c r="A20" s="73" t="s">
        <v>168</v>
      </c>
      <c r="B20" s="57">
        <v>0</v>
      </c>
      <c r="C20" s="57">
        <v>0</v>
      </c>
      <c r="D20" s="57">
        <v>244531452</v>
      </c>
      <c r="E20" s="57">
        <v>464611717</v>
      </c>
      <c r="F20" s="57">
        <v>199089320</v>
      </c>
      <c r="G20" s="57">
        <v>132290741</v>
      </c>
    </row>
    <row r="21" spans="1:12" s="66" customFormat="1" ht="15" customHeight="1">
      <c r="A21" s="73" t="s">
        <v>169</v>
      </c>
      <c r="B21" s="57">
        <v>6817184273</v>
      </c>
      <c r="C21" s="57">
        <v>6309269880</v>
      </c>
      <c r="D21" s="57">
        <v>7457476186</v>
      </c>
      <c r="E21" s="57">
        <v>8042284486</v>
      </c>
      <c r="F21" s="57">
        <v>8478161547</v>
      </c>
      <c r="G21" s="57">
        <v>8929693886</v>
      </c>
      <c r="L21" s="74"/>
    </row>
    <row r="22" spans="1:12" s="66" customFormat="1" ht="30" customHeight="1">
      <c r="A22" s="73" t="s">
        <v>170</v>
      </c>
      <c r="B22" s="57">
        <v>93179026</v>
      </c>
      <c r="C22" s="57">
        <v>236257749</v>
      </c>
      <c r="D22" s="57">
        <v>89150125</v>
      </c>
      <c r="E22" s="57">
        <v>131885860</v>
      </c>
      <c r="F22" s="57">
        <v>280774841</v>
      </c>
      <c r="G22" s="57">
        <v>357225027</v>
      </c>
      <c r="L22" s="75"/>
    </row>
    <row r="23" spans="1:12" s="66" customFormat="1" ht="15" customHeight="1">
      <c r="A23" s="73" t="s">
        <v>171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L23" s="75"/>
    </row>
    <row r="24" spans="1:12" s="66" customFormat="1" ht="15" customHeight="1">
      <c r="A24" s="73" t="s">
        <v>172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L24" s="75"/>
    </row>
    <row r="25" spans="1:12" s="66" customFormat="1" ht="15" customHeight="1">
      <c r="A25" s="73" t="s">
        <v>173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L25" s="75"/>
    </row>
    <row r="26" spans="1:12" s="66" customFormat="1" ht="15" customHeight="1">
      <c r="A26" s="61"/>
      <c r="B26" s="57"/>
      <c r="C26" s="57"/>
      <c r="D26" s="57"/>
      <c r="E26" s="57"/>
      <c r="F26" s="57"/>
      <c r="G26" s="57"/>
      <c r="L26" s="75"/>
    </row>
    <row r="27" spans="1:12" s="66" customFormat="1" ht="15" customHeight="1">
      <c r="A27" s="58" t="s">
        <v>271</v>
      </c>
      <c r="B27" s="59">
        <f>SUM(B28:B32)</f>
        <v>11524852290</v>
      </c>
      <c r="C27" s="59">
        <f t="shared" ref="C27:G27" si="1">SUM(C28:C32)</f>
        <v>11141876633</v>
      </c>
      <c r="D27" s="59">
        <f t="shared" si="1"/>
        <v>12836480976</v>
      </c>
      <c r="E27" s="59">
        <f t="shared" si="1"/>
        <v>14511919465</v>
      </c>
      <c r="F27" s="59">
        <f t="shared" si="1"/>
        <v>17724730413</v>
      </c>
      <c r="G27" s="59">
        <f t="shared" si="1"/>
        <v>16362420964</v>
      </c>
      <c r="L27" s="75"/>
    </row>
    <row r="28" spans="1:12" s="66" customFormat="1" ht="15" customHeight="1">
      <c r="A28" s="73" t="s">
        <v>174</v>
      </c>
      <c r="B28" s="57">
        <v>8023490535</v>
      </c>
      <c r="C28" s="57">
        <v>8311686350</v>
      </c>
      <c r="D28" s="57">
        <v>8676345730</v>
      </c>
      <c r="E28" s="57">
        <v>9161776301</v>
      </c>
      <c r="F28" s="57">
        <v>10625729073</v>
      </c>
      <c r="G28" s="57">
        <v>10846904253</v>
      </c>
      <c r="L28" s="75"/>
    </row>
    <row r="29" spans="1:12" s="66" customFormat="1" ht="15" customHeight="1">
      <c r="A29" s="73" t="s">
        <v>175</v>
      </c>
      <c r="B29" s="57">
        <v>3501361755</v>
      </c>
      <c r="C29" s="57">
        <v>2830190283</v>
      </c>
      <c r="D29" s="57">
        <v>4160135246</v>
      </c>
      <c r="E29" s="57">
        <v>5350143164</v>
      </c>
      <c r="F29" s="57">
        <v>7099001340</v>
      </c>
      <c r="G29" s="57">
        <v>5515516711</v>
      </c>
      <c r="L29" s="75"/>
    </row>
    <row r="30" spans="1:12" s="66" customFormat="1" ht="15" customHeight="1">
      <c r="A30" s="73" t="s">
        <v>176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L30" s="75"/>
    </row>
    <row r="31" spans="1:12" s="66" customFormat="1" ht="34.5" customHeight="1">
      <c r="A31" s="73" t="s">
        <v>177</v>
      </c>
      <c r="B31" s="57">
        <v>0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  <c r="L31" s="75"/>
    </row>
    <row r="32" spans="1:12" s="66" customFormat="1" ht="26.25" customHeight="1">
      <c r="A32" s="73" t="s">
        <v>178</v>
      </c>
      <c r="B32" s="57"/>
      <c r="C32" s="57"/>
      <c r="D32" s="57"/>
      <c r="E32" s="57"/>
      <c r="F32" s="57"/>
      <c r="G32" s="57"/>
      <c r="L32" s="75"/>
    </row>
    <row r="33" spans="1:12" s="66" customFormat="1" ht="15" customHeight="1">
      <c r="A33" s="61"/>
      <c r="B33" s="57"/>
      <c r="C33" s="57"/>
      <c r="D33" s="57"/>
      <c r="E33" s="57"/>
      <c r="F33" s="57"/>
      <c r="G33" s="57"/>
      <c r="L33" s="75"/>
    </row>
    <row r="34" spans="1:12" s="66" customFormat="1" ht="15" customHeight="1">
      <c r="A34" s="58" t="s">
        <v>179</v>
      </c>
      <c r="B34" s="59">
        <f>B35</f>
        <v>0</v>
      </c>
      <c r="C34" s="59">
        <f t="shared" ref="C34:G34" si="2">C35</f>
        <v>0</v>
      </c>
      <c r="D34" s="59">
        <f t="shared" si="2"/>
        <v>0</v>
      </c>
      <c r="E34" s="59">
        <f t="shared" si="2"/>
        <v>0</v>
      </c>
      <c r="F34" s="59">
        <f t="shared" si="2"/>
        <v>0</v>
      </c>
      <c r="G34" s="59">
        <f t="shared" si="2"/>
        <v>0</v>
      </c>
      <c r="L34" s="76"/>
    </row>
    <row r="35" spans="1:12" s="66" customFormat="1" ht="15" customHeight="1">
      <c r="A35" s="61" t="s">
        <v>180</v>
      </c>
      <c r="B35" s="57"/>
      <c r="C35" s="57"/>
      <c r="D35" s="57"/>
      <c r="E35" s="57"/>
      <c r="F35" s="57"/>
      <c r="G35" s="57"/>
    </row>
    <row r="36" spans="1:12" s="66" customFormat="1" ht="15" customHeight="1">
      <c r="A36" s="61"/>
      <c r="B36" s="57"/>
      <c r="C36" s="57"/>
      <c r="D36" s="57"/>
      <c r="E36" s="57"/>
      <c r="F36" s="57"/>
      <c r="G36" s="57"/>
    </row>
    <row r="37" spans="1:12" s="66" customFormat="1" ht="15" customHeight="1">
      <c r="A37" s="58" t="s">
        <v>181</v>
      </c>
      <c r="B37" s="59">
        <f>B13+B27+B34</f>
        <v>18978195190</v>
      </c>
      <c r="C37" s="59">
        <f t="shared" ref="C37:G37" si="3">C13+C27+C34</f>
        <v>18665461174</v>
      </c>
      <c r="D37" s="59">
        <f t="shared" si="3"/>
        <v>21775264801</v>
      </c>
      <c r="E37" s="59">
        <f t="shared" si="3"/>
        <v>24660159366</v>
      </c>
      <c r="F37" s="59">
        <f t="shared" si="3"/>
        <v>27973645739</v>
      </c>
      <c r="G37" s="59">
        <f t="shared" si="3"/>
        <v>27442115430</v>
      </c>
    </row>
    <row r="38" spans="1:12" s="66" customFormat="1" ht="15" customHeight="1">
      <c r="A38" s="61"/>
      <c r="B38" s="57"/>
      <c r="C38" s="57"/>
      <c r="D38" s="57"/>
      <c r="E38" s="57"/>
      <c r="F38" s="57"/>
      <c r="G38" s="57"/>
    </row>
    <row r="39" spans="1:12" s="66" customFormat="1" ht="15" customHeight="1">
      <c r="A39" s="62" t="s">
        <v>139</v>
      </c>
      <c r="B39" s="57"/>
      <c r="C39" s="57"/>
      <c r="D39" s="57"/>
      <c r="E39" s="57"/>
      <c r="F39" s="57"/>
      <c r="G39" s="57"/>
    </row>
    <row r="40" spans="1:12" s="66" customFormat="1" ht="29.25" customHeight="1">
      <c r="A40" s="61" t="s">
        <v>138</v>
      </c>
      <c r="B40" s="57"/>
      <c r="C40" s="57"/>
      <c r="D40" s="57"/>
      <c r="E40" s="57"/>
      <c r="F40" s="57"/>
      <c r="G40" s="57"/>
    </row>
    <row r="41" spans="1:12" s="66" customFormat="1" ht="29.25" customHeight="1">
      <c r="A41" s="61" t="s">
        <v>137</v>
      </c>
      <c r="B41" s="57"/>
      <c r="C41" s="57"/>
      <c r="D41" s="57"/>
      <c r="E41" s="57"/>
      <c r="F41" s="57"/>
      <c r="G41" s="57"/>
    </row>
    <row r="42" spans="1:12" s="66" customFormat="1" ht="29.25" customHeight="1">
      <c r="A42" s="62" t="s">
        <v>136</v>
      </c>
      <c r="B42" s="57"/>
      <c r="C42" s="57"/>
      <c r="D42" s="57"/>
      <c r="E42" s="57"/>
      <c r="F42" s="57"/>
      <c r="G42" s="57"/>
    </row>
    <row r="43" spans="1:12" s="66" customFormat="1" ht="15" customHeight="1" thickBot="1">
      <c r="A43" s="77"/>
      <c r="B43" s="78"/>
      <c r="C43" s="78"/>
      <c r="D43" s="78"/>
      <c r="E43" s="78"/>
      <c r="F43" s="78"/>
      <c r="G43" s="78"/>
    </row>
    <row r="44" spans="1:12">
      <c r="B44" s="35"/>
      <c r="C44" s="35"/>
      <c r="D44" s="35"/>
      <c r="E44" s="35"/>
      <c r="F44" s="35"/>
      <c r="G44" s="35"/>
    </row>
  </sheetData>
  <mergeCells count="7">
    <mergeCell ref="A7:G7"/>
    <mergeCell ref="A9:G9"/>
    <mergeCell ref="A10:G10"/>
    <mergeCell ref="A1:G1"/>
    <mergeCell ref="A2:G2"/>
    <mergeCell ref="A3:G3"/>
    <mergeCell ref="A4:G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A2" sqref="A2:G2"/>
    </sheetView>
  </sheetViews>
  <sheetFormatPr baseColWidth="10" defaultRowHeight="15"/>
  <cols>
    <col min="1" max="1" width="31.42578125" customWidth="1"/>
    <col min="2" max="7" width="21.140625" customWidth="1"/>
  </cols>
  <sheetData>
    <row r="1" spans="1:7" ht="18">
      <c r="A1" s="576" t="s">
        <v>134</v>
      </c>
      <c r="B1" s="576"/>
      <c r="C1" s="576"/>
      <c r="D1" s="576"/>
      <c r="E1" s="576"/>
      <c r="F1" s="576"/>
      <c r="G1" s="576"/>
    </row>
    <row r="2" spans="1:7" ht="18">
      <c r="A2" s="576" t="s">
        <v>234</v>
      </c>
      <c r="B2" s="576"/>
      <c r="C2" s="576"/>
      <c r="D2" s="576"/>
      <c r="E2" s="576"/>
      <c r="F2" s="576"/>
      <c r="G2" s="576"/>
    </row>
    <row r="3" spans="1:7" ht="18">
      <c r="A3" s="576">
        <v>2017</v>
      </c>
      <c r="B3" s="576"/>
      <c r="C3" s="576"/>
      <c r="D3" s="576"/>
      <c r="E3" s="576"/>
      <c r="F3" s="576"/>
      <c r="G3" s="576"/>
    </row>
    <row r="4" spans="1:7" ht="18">
      <c r="A4" s="576" t="s">
        <v>79</v>
      </c>
      <c r="B4" s="576"/>
      <c r="C4" s="576"/>
      <c r="D4" s="576"/>
      <c r="E4" s="576"/>
      <c r="F4" s="576"/>
      <c r="G4" s="576"/>
    </row>
    <row r="6" spans="1:7" ht="15.75" thickBot="1"/>
    <row r="7" spans="1:7" s="43" customFormat="1" ht="12.75">
      <c r="A7" s="641" t="s">
        <v>151</v>
      </c>
      <c r="B7" s="642"/>
      <c r="C7" s="642"/>
      <c r="D7" s="642"/>
      <c r="E7" s="642"/>
      <c r="F7" s="642"/>
      <c r="G7" s="643"/>
    </row>
    <row r="8" spans="1:7" s="43" customFormat="1" ht="12.75">
      <c r="A8" s="644" t="s">
        <v>182</v>
      </c>
      <c r="B8" s="645"/>
      <c r="C8" s="645"/>
      <c r="D8" s="645"/>
      <c r="E8" s="645"/>
      <c r="F8" s="645"/>
      <c r="G8" s="646"/>
    </row>
    <row r="9" spans="1:7" s="43" customFormat="1" ht="12.75">
      <c r="A9" s="644" t="s">
        <v>79</v>
      </c>
      <c r="B9" s="645"/>
      <c r="C9" s="645"/>
      <c r="D9" s="645"/>
      <c r="E9" s="645"/>
      <c r="F9" s="645"/>
      <c r="G9" s="646"/>
    </row>
    <row r="10" spans="1:7" s="43" customFormat="1" ht="13.5" thickBot="1">
      <c r="A10" s="647" t="s">
        <v>153</v>
      </c>
      <c r="B10" s="648"/>
      <c r="C10" s="648"/>
      <c r="D10" s="648"/>
      <c r="E10" s="648"/>
      <c r="F10" s="648"/>
      <c r="G10" s="649"/>
    </row>
    <row r="11" spans="1:7" s="43" customFormat="1" ht="45.75" customHeight="1" thickBot="1">
      <c r="A11" s="44" t="s">
        <v>147</v>
      </c>
      <c r="B11" s="45" t="s">
        <v>155</v>
      </c>
      <c r="C11" s="46" t="s">
        <v>156</v>
      </c>
      <c r="D11" s="46" t="s">
        <v>157</v>
      </c>
      <c r="E11" s="46" t="s">
        <v>158</v>
      </c>
      <c r="F11" s="46" t="s">
        <v>159</v>
      </c>
      <c r="G11" s="46" t="s">
        <v>160</v>
      </c>
    </row>
    <row r="12" spans="1:7" s="43" customFormat="1" ht="12.75">
      <c r="A12" s="47" t="s">
        <v>236</v>
      </c>
      <c r="B12" s="48">
        <f>SUM(B13:B21)</f>
        <v>8693457328.5299988</v>
      </c>
      <c r="C12" s="48">
        <f t="shared" ref="C12:G12" si="0">SUM(C13:C21)</f>
        <v>9241476728.4400005</v>
      </c>
      <c r="D12" s="48">
        <f t="shared" si="0"/>
        <v>11558677704.909998</v>
      </c>
      <c r="E12" s="48">
        <f t="shared" si="0"/>
        <v>11678912139.629999</v>
      </c>
      <c r="F12" s="48">
        <f t="shared" si="0"/>
        <v>10517501885.25</v>
      </c>
      <c r="G12" s="48">
        <f t="shared" si="0"/>
        <v>11079694465.76</v>
      </c>
    </row>
    <row r="13" spans="1:7" s="43" customFormat="1" ht="12.75">
      <c r="A13" s="49" t="s">
        <v>237</v>
      </c>
      <c r="B13" s="50">
        <v>1113376710.1199999</v>
      </c>
      <c r="C13" s="50">
        <v>1540233414.5</v>
      </c>
      <c r="D13" s="50">
        <v>1573136485.9000001</v>
      </c>
      <c r="E13" s="50">
        <v>1661851250.8599999</v>
      </c>
      <c r="F13" s="50">
        <v>1751762858.5</v>
      </c>
      <c r="G13" s="50">
        <v>1781762858.5</v>
      </c>
    </row>
    <row r="14" spans="1:7" s="43" customFormat="1" ht="12.75">
      <c r="A14" s="49" t="s">
        <v>238</v>
      </c>
      <c r="B14" s="50">
        <v>191201338.22</v>
      </c>
      <c r="C14" s="50">
        <v>342568738.50999999</v>
      </c>
      <c r="D14" s="50">
        <v>425598821.68000001</v>
      </c>
      <c r="E14" s="50">
        <v>469723667.48000002</v>
      </c>
      <c r="F14" s="50">
        <v>486783013.74000001</v>
      </c>
      <c r="G14" s="50">
        <v>516783013.74000001</v>
      </c>
    </row>
    <row r="15" spans="1:7" s="43" customFormat="1" ht="12.75">
      <c r="A15" s="49" t="s">
        <v>239</v>
      </c>
      <c r="B15" s="50">
        <v>164283798.21000001</v>
      </c>
      <c r="C15" s="50">
        <v>457105427.81</v>
      </c>
      <c r="D15" s="50">
        <v>1048131853.25</v>
      </c>
      <c r="E15" s="50">
        <v>1063922724.64</v>
      </c>
      <c r="F15" s="50">
        <v>1411242672.3699999</v>
      </c>
      <c r="G15" s="50">
        <v>1211242672.3699999</v>
      </c>
    </row>
    <row r="16" spans="1:7" s="43" customFormat="1" ht="38.25">
      <c r="A16" s="49" t="s">
        <v>240</v>
      </c>
      <c r="B16" s="50">
        <f>10765837376.39-B27</f>
        <v>3025500956.3899994</v>
      </c>
      <c r="C16" s="50">
        <f>13931538267.65-C27</f>
        <v>4871521847.1200008</v>
      </c>
      <c r="D16" s="50">
        <f>15837693107.96-D27</f>
        <v>5493030131.9599991</v>
      </c>
      <c r="E16" s="50">
        <f>15192363116.27-E27</f>
        <v>4338260689.2700005</v>
      </c>
      <c r="F16" s="50">
        <f>17719232593.41-F27</f>
        <v>4138642395.4099998</v>
      </c>
      <c r="G16" s="50">
        <v>4420635478</v>
      </c>
    </row>
    <row r="17" spans="1:7" s="43" customFormat="1" ht="25.5">
      <c r="A17" s="49" t="s">
        <v>241</v>
      </c>
      <c r="B17" s="50">
        <v>24062761.550000001</v>
      </c>
      <c r="C17" s="50">
        <v>83115814.469999999</v>
      </c>
      <c r="D17" s="50">
        <v>261743201.72</v>
      </c>
      <c r="E17" s="50">
        <v>360496624.45999998</v>
      </c>
      <c r="F17" s="50">
        <v>244397418.91</v>
      </c>
      <c r="G17" s="50">
        <v>238652364</v>
      </c>
    </row>
    <row r="18" spans="1:7" s="43" customFormat="1" ht="12.75">
      <c r="A18" s="49" t="s">
        <v>242</v>
      </c>
      <c r="B18" s="50">
        <f>4490007456.16-B29</f>
        <v>2151889874.1599998</v>
      </c>
      <c r="C18" s="50">
        <f>332673917.08-C29</f>
        <v>50321497.079999983</v>
      </c>
      <c r="D18" s="50">
        <f>1035904277.72-D29</f>
        <v>633328277.72000003</v>
      </c>
      <c r="E18" s="50">
        <f>2351780191.78-E29</f>
        <v>1615704191.7800002</v>
      </c>
      <c r="F18" s="50">
        <f>1314522350.9-F29</f>
        <v>629746350.9000001</v>
      </c>
      <c r="G18" s="50">
        <v>825631498</v>
      </c>
    </row>
    <row r="19" spans="1:7" s="43" customFormat="1" ht="25.5">
      <c r="A19" s="49" t="s">
        <v>243</v>
      </c>
      <c r="B19" s="50">
        <v>0</v>
      </c>
      <c r="C19" s="50">
        <v>0</v>
      </c>
      <c r="D19" s="50">
        <v>-49819256.659999996</v>
      </c>
      <c r="E19" s="50">
        <v>200</v>
      </c>
      <c r="F19" s="50">
        <v>102718583</v>
      </c>
      <c r="G19" s="50">
        <v>183652478</v>
      </c>
    </row>
    <row r="20" spans="1:7" s="43" customFormat="1" ht="25.5">
      <c r="A20" s="49" t="s">
        <v>244</v>
      </c>
      <c r="B20" s="50">
        <f>3429615889.88-B31</f>
        <v>2023141889.8800001</v>
      </c>
      <c r="C20" s="50">
        <f>3512688075.45-C31</f>
        <v>1713180282.9499998</v>
      </c>
      <c r="D20" s="50">
        <f>3981579497.01-D31</f>
        <v>1892337497.0100002</v>
      </c>
      <c r="E20" s="50">
        <f>4582558519.23-E31</f>
        <v>1859192004.2299995</v>
      </c>
      <c r="F20" s="50">
        <f>4563335517.15-F31</f>
        <v>1315014517.1499996</v>
      </c>
      <c r="G20" s="50">
        <f>1315014517.15+405276060</f>
        <v>1720290577.1500001</v>
      </c>
    </row>
    <row r="21" spans="1:7" s="43" customFormat="1" ht="12.75">
      <c r="A21" s="49" t="s">
        <v>245</v>
      </c>
      <c r="B21" s="50">
        <v>0</v>
      </c>
      <c r="C21" s="50">
        <v>183429706</v>
      </c>
      <c r="D21" s="50">
        <v>281190692.32999998</v>
      </c>
      <c r="E21" s="50">
        <f>508135309.91-E32</f>
        <v>309760786.91000003</v>
      </c>
      <c r="F21" s="50">
        <f>648237290.27-F32</f>
        <v>437194075.26999998</v>
      </c>
      <c r="G21" s="50">
        <v>181043526</v>
      </c>
    </row>
    <row r="22" spans="1:7" s="43" customFormat="1" ht="12.75">
      <c r="A22" s="51"/>
      <c r="B22" s="52"/>
      <c r="C22" s="52"/>
      <c r="D22" s="52"/>
      <c r="E22" s="52"/>
      <c r="F22" s="52"/>
      <c r="G22" s="52"/>
    </row>
    <row r="23" spans="1:7" s="43" customFormat="1" ht="12.75">
      <c r="A23" s="47" t="s">
        <v>246</v>
      </c>
      <c r="B23" s="48">
        <f>SUM(B24:B32)</f>
        <v>11524852290.35</v>
      </c>
      <c r="C23" s="48">
        <f t="shared" ref="C23:G23" si="1">SUM(C24:C32)</f>
        <v>11141876633.029999</v>
      </c>
      <c r="D23" s="48">
        <f t="shared" si="1"/>
        <v>12836480976</v>
      </c>
      <c r="E23" s="48">
        <f t="shared" si="1"/>
        <v>14511919465</v>
      </c>
      <c r="F23" s="48">
        <f t="shared" si="1"/>
        <v>17724730413</v>
      </c>
      <c r="G23" s="48">
        <f t="shared" si="1"/>
        <v>16362420964</v>
      </c>
    </row>
    <row r="24" spans="1:7" s="43" customFormat="1" ht="12.75">
      <c r="A24" s="49" t="s">
        <v>237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/>
    </row>
    <row r="25" spans="1:7" s="43" customFormat="1" ht="12.75">
      <c r="A25" s="49" t="s">
        <v>238</v>
      </c>
      <c r="B25" s="50"/>
      <c r="C25" s="50">
        <v>0</v>
      </c>
      <c r="D25" s="50">
        <v>0</v>
      </c>
      <c r="E25" s="50">
        <v>0</v>
      </c>
      <c r="F25" s="50">
        <v>0</v>
      </c>
      <c r="G25" s="50">
        <v>0</v>
      </c>
    </row>
    <row r="26" spans="1:7" s="43" customFormat="1" ht="12.75">
      <c r="A26" s="49" t="s">
        <v>239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7" s="43" customFormat="1" ht="38.25">
      <c r="A27" s="49" t="s">
        <v>240</v>
      </c>
      <c r="B27" s="50">
        <f>8651445000-911108580</f>
        <v>7740336420</v>
      </c>
      <c r="C27" s="50">
        <f>7523030664.53+1353556050+183429706</f>
        <v>9060016420.5299988</v>
      </c>
      <c r="D27" s="50">
        <f>9775159080+569503896</f>
        <v>10344662976</v>
      </c>
      <c r="E27" s="50">
        <f>10354102427+500000000</f>
        <v>10854102427</v>
      </c>
      <c r="F27" s="50">
        <f>11061174086+1969416112+550000000</f>
        <v>13580590198</v>
      </c>
      <c r="G27" s="50">
        <f>13580590198-653592354-250000000</f>
        <v>12676997844</v>
      </c>
    </row>
    <row r="28" spans="1:7" s="43" customFormat="1" ht="25.5">
      <c r="A28" s="49" t="s">
        <v>241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</row>
    <row r="29" spans="1:7" s="43" customFormat="1" ht="12.75">
      <c r="A29" s="49" t="s">
        <v>242</v>
      </c>
      <c r="B29" s="50">
        <v>2338117582</v>
      </c>
      <c r="C29" s="50">
        <f>282352420</f>
        <v>282352420</v>
      </c>
      <c r="D29" s="50">
        <v>402576000</v>
      </c>
      <c r="E29" s="50">
        <v>736076000</v>
      </c>
      <c r="F29" s="50">
        <v>684776000</v>
      </c>
      <c r="G29" s="50">
        <f>684776000-250000000</f>
        <v>434776000</v>
      </c>
    </row>
    <row r="30" spans="1:7" s="43" customFormat="1" ht="25.5">
      <c r="A30" s="49" t="s">
        <v>243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</row>
    <row r="31" spans="1:7" s="43" customFormat="1" ht="25.5">
      <c r="A31" s="49" t="s">
        <v>247</v>
      </c>
      <c r="B31" s="50">
        <v>1406474000</v>
      </c>
      <c r="C31" s="50">
        <f>1289507792.5+510000000</f>
        <v>1799507792.5</v>
      </c>
      <c r="D31" s="50">
        <f>1589242000+500000000</f>
        <v>2089242000</v>
      </c>
      <c r="E31" s="50">
        <f>1683366000+700000000+340000515</f>
        <v>2723366515</v>
      </c>
      <c r="F31" s="50">
        <f>2798321000+200000000+250000000</f>
        <v>3248321000</v>
      </c>
      <c r="G31" s="50">
        <f>3248321000-500000000</f>
        <v>2748321000</v>
      </c>
    </row>
    <row r="32" spans="1:7" s="43" customFormat="1" ht="12.75">
      <c r="A32" s="49" t="s">
        <v>245</v>
      </c>
      <c r="B32" s="50">
        <v>39924288.350000001</v>
      </c>
      <c r="C32" s="50">
        <v>0</v>
      </c>
      <c r="D32" s="50">
        <v>0</v>
      </c>
      <c r="E32" s="50">
        <v>198374523</v>
      </c>
      <c r="F32" s="50">
        <v>211043215</v>
      </c>
      <c r="G32" s="50">
        <v>502326120</v>
      </c>
    </row>
    <row r="33" spans="1:7" s="43" customFormat="1" ht="12.75">
      <c r="A33" s="51"/>
      <c r="B33" s="52"/>
      <c r="C33" s="52"/>
      <c r="D33" s="52"/>
      <c r="E33" s="52"/>
      <c r="F33" s="52"/>
      <c r="G33" s="52"/>
    </row>
    <row r="34" spans="1:7" s="43" customFormat="1" ht="25.5">
      <c r="A34" s="47" t="s">
        <v>248</v>
      </c>
      <c r="B34" s="48">
        <f>B23+B12</f>
        <v>20218309618.879997</v>
      </c>
      <c r="C34" s="48">
        <f t="shared" ref="C34:G34" si="2">C23+C12</f>
        <v>20383353361.470001</v>
      </c>
      <c r="D34" s="48">
        <f t="shared" si="2"/>
        <v>24395158680.909996</v>
      </c>
      <c r="E34" s="48">
        <f t="shared" si="2"/>
        <v>26190831604.629997</v>
      </c>
      <c r="F34" s="48">
        <f t="shared" si="2"/>
        <v>28242232298.25</v>
      </c>
      <c r="G34" s="48">
        <f t="shared" si="2"/>
        <v>27442115429.760002</v>
      </c>
    </row>
    <row r="35" spans="1:7" s="43" customFormat="1" ht="13.5" thickBot="1">
      <c r="A35" s="53"/>
      <c r="B35" s="54"/>
      <c r="C35" s="54"/>
      <c r="D35" s="54"/>
      <c r="E35" s="54"/>
      <c r="F35" s="54"/>
      <c r="G35" s="54"/>
    </row>
  </sheetData>
  <mergeCells count="8">
    <mergeCell ref="A7:G7"/>
    <mergeCell ref="A8:G8"/>
    <mergeCell ref="A9:G9"/>
    <mergeCell ref="A10:G10"/>
    <mergeCell ref="A1:G1"/>
    <mergeCell ref="A2:G2"/>
    <mergeCell ref="A3:G3"/>
    <mergeCell ref="A4:G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I14" sqref="I14"/>
    </sheetView>
  </sheetViews>
  <sheetFormatPr baseColWidth="10" defaultRowHeight="14.25"/>
  <cols>
    <col min="1" max="1" width="63" style="36" customWidth="1"/>
    <col min="2" max="2" width="18.28515625" style="36" customWidth="1"/>
    <col min="3" max="5" width="11.42578125" style="42"/>
    <col min="6" max="6" width="13.85546875" style="42" customWidth="1"/>
    <col min="7" max="16384" width="11.42578125" style="36"/>
  </cols>
  <sheetData>
    <row r="1" spans="1:6" ht="18">
      <c r="A1" s="576" t="s">
        <v>134</v>
      </c>
      <c r="B1" s="576"/>
      <c r="C1" s="576"/>
      <c r="D1" s="576"/>
      <c r="E1" s="576"/>
      <c r="F1" s="576"/>
    </row>
    <row r="2" spans="1:6" ht="18">
      <c r="A2" s="576" t="s">
        <v>235</v>
      </c>
      <c r="B2" s="576"/>
      <c r="C2" s="576"/>
      <c r="D2" s="576"/>
      <c r="E2" s="576"/>
      <c r="F2" s="576"/>
    </row>
    <row r="3" spans="1:6" ht="18">
      <c r="A3" s="576">
        <v>2017</v>
      </c>
      <c r="B3" s="576"/>
      <c r="C3" s="576"/>
      <c r="D3" s="576"/>
      <c r="E3" s="576"/>
      <c r="F3" s="576"/>
    </row>
    <row r="4" spans="1:6" ht="18">
      <c r="A4" s="576" t="s">
        <v>79</v>
      </c>
      <c r="B4" s="576"/>
      <c r="C4" s="576"/>
      <c r="D4" s="576"/>
      <c r="E4" s="576"/>
      <c r="F4" s="576"/>
    </row>
    <row r="7" spans="1:6" s="66" customFormat="1" ht="38.25">
      <c r="A7" s="79"/>
      <c r="B7" s="80" t="s">
        <v>183</v>
      </c>
      <c r="C7" s="79" t="s">
        <v>184</v>
      </c>
      <c r="D7" s="81" t="s">
        <v>185</v>
      </c>
      <c r="E7" s="81" t="s">
        <v>186</v>
      </c>
      <c r="F7" s="82" t="s">
        <v>187</v>
      </c>
    </row>
    <row r="8" spans="1:6" s="66" customFormat="1" ht="12.75">
      <c r="A8" s="83" t="s">
        <v>188</v>
      </c>
      <c r="B8" s="84"/>
      <c r="C8" s="85"/>
      <c r="D8" s="85"/>
      <c r="E8" s="85"/>
      <c r="F8" s="86"/>
    </row>
    <row r="9" spans="1:6" s="66" customFormat="1" ht="25.5">
      <c r="A9" s="87" t="s">
        <v>189</v>
      </c>
      <c r="B9" s="88"/>
      <c r="C9" s="89" t="s">
        <v>190</v>
      </c>
      <c r="D9" s="89" t="s">
        <v>190</v>
      </c>
      <c r="E9" s="89" t="s">
        <v>190</v>
      </c>
      <c r="F9" s="89" t="s">
        <v>190</v>
      </c>
    </row>
    <row r="10" spans="1:6" s="66" customFormat="1" ht="12.75">
      <c r="A10" s="90" t="s">
        <v>191</v>
      </c>
      <c r="B10" s="88" t="s">
        <v>192</v>
      </c>
      <c r="C10" s="89"/>
      <c r="D10" s="89"/>
      <c r="E10" s="89"/>
      <c r="F10" s="91"/>
    </row>
    <row r="11" spans="1:6" s="66" customFormat="1" ht="12.75">
      <c r="A11" s="92" t="s">
        <v>193</v>
      </c>
      <c r="B11" s="88"/>
      <c r="C11" s="89"/>
      <c r="D11" s="89"/>
      <c r="E11" s="89"/>
      <c r="F11" s="91"/>
    </row>
    <row r="12" spans="1:6" s="66" customFormat="1" ht="12.75">
      <c r="A12" s="90" t="s">
        <v>194</v>
      </c>
      <c r="B12" s="93">
        <v>9085</v>
      </c>
      <c r="C12" s="89" t="s">
        <v>190</v>
      </c>
      <c r="D12" s="89" t="s">
        <v>190</v>
      </c>
      <c r="E12" s="89" t="s">
        <v>190</v>
      </c>
      <c r="F12" s="89" t="s">
        <v>190</v>
      </c>
    </row>
    <row r="13" spans="1:6" s="66" customFormat="1" ht="12.75">
      <c r="A13" s="94" t="s">
        <v>195</v>
      </c>
      <c r="B13" s="88" t="s">
        <v>190</v>
      </c>
      <c r="C13" s="89" t="s">
        <v>190</v>
      </c>
      <c r="D13" s="89" t="s">
        <v>190</v>
      </c>
      <c r="E13" s="89" t="s">
        <v>190</v>
      </c>
      <c r="F13" s="89" t="s">
        <v>190</v>
      </c>
    </row>
    <row r="14" spans="1:6" s="66" customFormat="1" ht="12.75">
      <c r="A14" s="94" t="s">
        <v>196</v>
      </c>
      <c r="B14" s="88" t="s">
        <v>190</v>
      </c>
      <c r="C14" s="89" t="s">
        <v>190</v>
      </c>
      <c r="D14" s="89" t="s">
        <v>190</v>
      </c>
      <c r="E14" s="89" t="s">
        <v>190</v>
      </c>
      <c r="F14" s="89" t="s">
        <v>190</v>
      </c>
    </row>
    <row r="15" spans="1:6" s="66" customFormat="1" ht="12.75">
      <c r="A15" s="94" t="s">
        <v>197</v>
      </c>
      <c r="B15" s="88">
        <v>40.270000000000003</v>
      </c>
      <c r="C15" s="89" t="s">
        <v>190</v>
      </c>
      <c r="D15" s="89" t="s">
        <v>190</v>
      </c>
      <c r="E15" s="89" t="s">
        <v>190</v>
      </c>
      <c r="F15" s="89" t="s">
        <v>190</v>
      </c>
    </row>
    <row r="16" spans="1:6" s="66" customFormat="1" ht="12.75">
      <c r="A16" s="90" t="s">
        <v>198</v>
      </c>
      <c r="B16" s="93">
        <v>3779</v>
      </c>
      <c r="C16" s="89" t="s">
        <v>190</v>
      </c>
      <c r="D16" s="89" t="s">
        <v>190</v>
      </c>
      <c r="E16" s="89" t="s">
        <v>190</v>
      </c>
      <c r="F16" s="89" t="s">
        <v>190</v>
      </c>
    </row>
    <row r="17" spans="1:6" s="66" customFormat="1" ht="12.75">
      <c r="A17" s="94" t="s">
        <v>195</v>
      </c>
      <c r="B17" s="88" t="s">
        <v>190</v>
      </c>
      <c r="C17" s="89" t="s">
        <v>190</v>
      </c>
      <c r="D17" s="89" t="s">
        <v>190</v>
      </c>
      <c r="E17" s="89" t="s">
        <v>190</v>
      </c>
      <c r="F17" s="89" t="s">
        <v>190</v>
      </c>
    </row>
    <row r="18" spans="1:6" s="66" customFormat="1" ht="12.75">
      <c r="A18" s="94" t="s">
        <v>196</v>
      </c>
      <c r="B18" s="88" t="s">
        <v>190</v>
      </c>
      <c r="C18" s="89" t="s">
        <v>190</v>
      </c>
      <c r="D18" s="89" t="s">
        <v>190</v>
      </c>
      <c r="E18" s="89" t="s">
        <v>190</v>
      </c>
      <c r="F18" s="89" t="s">
        <v>190</v>
      </c>
    </row>
    <row r="19" spans="1:6" s="66" customFormat="1" ht="12.75">
      <c r="A19" s="94" t="s">
        <v>197</v>
      </c>
      <c r="B19" s="88">
        <v>64.53</v>
      </c>
      <c r="C19" s="89" t="s">
        <v>190</v>
      </c>
      <c r="D19" s="89" t="s">
        <v>190</v>
      </c>
      <c r="E19" s="89" t="s">
        <v>190</v>
      </c>
      <c r="F19" s="89" t="s">
        <v>190</v>
      </c>
    </row>
    <row r="20" spans="1:6" s="66" customFormat="1" ht="12.75">
      <c r="A20" s="90" t="s">
        <v>199</v>
      </c>
      <c r="B20" s="95" t="s">
        <v>190</v>
      </c>
      <c r="C20" s="89" t="s">
        <v>190</v>
      </c>
      <c r="D20" s="89" t="s">
        <v>190</v>
      </c>
      <c r="E20" s="89" t="s">
        <v>190</v>
      </c>
      <c r="F20" s="89" t="s">
        <v>190</v>
      </c>
    </row>
    <row r="21" spans="1:6" s="66" customFormat="1" ht="12.75">
      <c r="A21" s="90" t="s">
        <v>200</v>
      </c>
      <c r="B21" s="88">
        <v>10.53</v>
      </c>
      <c r="C21" s="89" t="s">
        <v>190</v>
      </c>
      <c r="D21" s="89" t="s">
        <v>190</v>
      </c>
      <c r="E21" s="89" t="s">
        <v>190</v>
      </c>
      <c r="F21" s="89" t="s">
        <v>190</v>
      </c>
    </row>
    <row r="22" spans="1:6" s="66" customFormat="1" ht="12.75">
      <c r="A22" s="90" t="s">
        <v>201</v>
      </c>
      <c r="B22" s="95" t="s">
        <v>202</v>
      </c>
      <c r="C22" s="89" t="s">
        <v>190</v>
      </c>
      <c r="D22" s="89" t="s">
        <v>190</v>
      </c>
      <c r="E22" s="89" t="s">
        <v>190</v>
      </c>
      <c r="F22" s="89" t="s">
        <v>190</v>
      </c>
    </row>
    <row r="23" spans="1:6" s="66" customFormat="1" ht="12.75">
      <c r="A23" s="90" t="s">
        <v>203</v>
      </c>
      <c r="B23" s="95" t="s">
        <v>202</v>
      </c>
      <c r="C23" s="89" t="s">
        <v>190</v>
      </c>
      <c r="D23" s="89" t="s">
        <v>190</v>
      </c>
      <c r="E23" s="89" t="s">
        <v>190</v>
      </c>
      <c r="F23" s="89" t="s">
        <v>190</v>
      </c>
    </row>
    <row r="24" spans="1:6" s="66" customFormat="1" ht="12.75">
      <c r="A24" s="90" t="s">
        <v>204</v>
      </c>
      <c r="B24" s="96">
        <v>6.4000000000000001E-2</v>
      </c>
      <c r="C24" s="89" t="s">
        <v>190</v>
      </c>
      <c r="D24" s="89" t="s">
        <v>190</v>
      </c>
      <c r="E24" s="89" t="s">
        <v>190</v>
      </c>
      <c r="F24" s="89" t="s">
        <v>190</v>
      </c>
    </row>
    <row r="25" spans="1:6" s="66" customFormat="1" ht="12.75">
      <c r="A25" s="90" t="s">
        <v>205</v>
      </c>
      <c r="B25" s="96">
        <v>1.17E-2</v>
      </c>
      <c r="C25" s="89" t="s">
        <v>190</v>
      </c>
      <c r="D25" s="89" t="s">
        <v>190</v>
      </c>
      <c r="E25" s="89" t="s">
        <v>190</v>
      </c>
      <c r="F25" s="89" t="s">
        <v>190</v>
      </c>
    </row>
    <row r="26" spans="1:6" s="66" customFormat="1" ht="12.75">
      <c r="A26" s="90" t="s">
        <v>206</v>
      </c>
      <c r="B26" s="88" t="s">
        <v>202</v>
      </c>
      <c r="C26" s="89" t="s">
        <v>190</v>
      </c>
      <c r="D26" s="89" t="s">
        <v>190</v>
      </c>
      <c r="E26" s="89" t="s">
        <v>190</v>
      </c>
      <c r="F26" s="89" t="s">
        <v>190</v>
      </c>
    </row>
    <row r="27" spans="1:6" s="66" customFormat="1" ht="12.75">
      <c r="A27" s="90" t="s">
        <v>207</v>
      </c>
      <c r="B27" s="88">
        <v>74.900000000000006</v>
      </c>
      <c r="C27" s="89" t="s">
        <v>190</v>
      </c>
      <c r="D27" s="89" t="s">
        <v>190</v>
      </c>
      <c r="E27" s="89" t="s">
        <v>190</v>
      </c>
      <c r="F27" s="89" t="s">
        <v>190</v>
      </c>
    </row>
    <row r="28" spans="1:6" s="66" customFormat="1" ht="12.75">
      <c r="A28" s="92" t="s">
        <v>208</v>
      </c>
      <c r="B28" s="88"/>
      <c r="C28" s="89"/>
      <c r="D28" s="89"/>
      <c r="E28" s="89"/>
      <c r="F28" s="91"/>
    </row>
    <row r="29" spans="1:6" s="66" customFormat="1" ht="12.75">
      <c r="A29" s="90" t="s">
        <v>209</v>
      </c>
      <c r="B29" s="95" t="s">
        <v>202</v>
      </c>
      <c r="C29" s="89" t="s">
        <v>190</v>
      </c>
      <c r="D29" s="89" t="s">
        <v>190</v>
      </c>
      <c r="E29" s="89" t="s">
        <v>190</v>
      </c>
      <c r="F29" s="89" t="s">
        <v>190</v>
      </c>
    </row>
    <row r="30" spans="1:6" s="66" customFormat="1" ht="12.75">
      <c r="A30" s="92" t="s">
        <v>210</v>
      </c>
      <c r="B30" s="88"/>
      <c r="C30" s="89"/>
      <c r="D30" s="89"/>
      <c r="E30" s="89"/>
      <c r="F30" s="91"/>
    </row>
    <row r="31" spans="1:6" s="66" customFormat="1" ht="12.75">
      <c r="A31" s="90" t="s">
        <v>194</v>
      </c>
      <c r="B31" s="95">
        <v>854170000</v>
      </c>
      <c r="C31" s="89" t="s">
        <v>190</v>
      </c>
      <c r="D31" s="89" t="s">
        <v>190</v>
      </c>
      <c r="E31" s="89" t="s">
        <v>190</v>
      </c>
      <c r="F31" s="89" t="s">
        <v>190</v>
      </c>
    </row>
    <row r="32" spans="1:6" s="66" customFormat="1" ht="12.75">
      <c r="A32" s="90" t="s">
        <v>198</v>
      </c>
      <c r="B32" s="95">
        <v>297810000</v>
      </c>
      <c r="C32" s="89" t="s">
        <v>190</v>
      </c>
      <c r="D32" s="89" t="s">
        <v>190</v>
      </c>
      <c r="E32" s="89" t="s">
        <v>190</v>
      </c>
      <c r="F32" s="89" t="s">
        <v>190</v>
      </c>
    </row>
    <row r="33" spans="1:6" s="66" customFormat="1" ht="12.75">
      <c r="A33" s="90" t="s">
        <v>211</v>
      </c>
      <c r="B33" s="88" t="s">
        <v>202</v>
      </c>
      <c r="C33" s="89" t="s">
        <v>190</v>
      </c>
      <c r="D33" s="89" t="s">
        <v>190</v>
      </c>
      <c r="E33" s="89" t="s">
        <v>190</v>
      </c>
      <c r="F33" s="89" t="s">
        <v>190</v>
      </c>
    </row>
    <row r="34" spans="1:6" s="66" customFormat="1" ht="12.75">
      <c r="A34" s="92" t="s">
        <v>212</v>
      </c>
      <c r="B34" s="88"/>
      <c r="C34" s="89"/>
      <c r="D34" s="89"/>
      <c r="E34" s="89"/>
      <c r="F34" s="91"/>
    </row>
    <row r="35" spans="1:6" s="66" customFormat="1" ht="12.75">
      <c r="A35" s="90" t="s">
        <v>213</v>
      </c>
      <c r="B35" s="88" t="s">
        <v>190</v>
      </c>
      <c r="C35" s="89" t="s">
        <v>190</v>
      </c>
      <c r="D35" s="89" t="s">
        <v>190</v>
      </c>
      <c r="E35" s="89" t="s">
        <v>190</v>
      </c>
      <c r="F35" s="89" t="s">
        <v>190</v>
      </c>
    </row>
    <row r="36" spans="1:6" s="66" customFormat="1" ht="12.75">
      <c r="A36" s="90" t="s">
        <v>214</v>
      </c>
      <c r="B36" s="88" t="s">
        <v>190</v>
      </c>
      <c r="C36" s="89" t="s">
        <v>190</v>
      </c>
      <c r="D36" s="89" t="s">
        <v>190</v>
      </c>
      <c r="E36" s="89" t="s">
        <v>190</v>
      </c>
      <c r="F36" s="89" t="s">
        <v>190</v>
      </c>
    </row>
    <row r="37" spans="1:6" s="66" customFormat="1" ht="12.75">
      <c r="A37" s="90" t="s">
        <v>215</v>
      </c>
      <c r="B37" s="95">
        <v>6567</v>
      </c>
      <c r="C37" s="89" t="s">
        <v>190</v>
      </c>
      <c r="D37" s="89" t="s">
        <v>190</v>
      </c>
      <c r="E37" s="89" t="s">
        <v>190</v>
      </c>
      <c r="F37" s="89" t="s">
        <v>190</v>
      </c>
    </row>
    <row r="38" spans="1:6" s="66" customFormat="1" ht="12.75">
      <c r="A38" s="92" t="s">
        <v>216</v>
      </c>
      <c r="B38" s="88" t="s">
        <v>202</v>
      </c>
      <c r="C38" s="89" t="s">
        <v>190</v>
      </c>
      <c r="D38" s="89" t="s">
        <v>190</v>
      </c>
      <c r="E38" s="89" t="s">
        <v>190</v>
      </c>
      <c r="F38" s="89" t="s">
        <v>190</v>
      </c>
    </row>
    <row r="39" spans="1:6" s="66" customFormat="1" ht="12.75">
      <c r="A39" s="92" t="s">
        <v>217</v>
      </c>
      <c r="B39" s="88"/>
      <c r="C39" s="89"/>
      <c r="D39" s="89"/>
      <c r="E39" s="89"/>
      <c r="F39" s="91"/>
    </row>
    <row r="40" spans="1:6" s="66" customFormat="1" ht="12.75">
      <c r="A40" s="90" t="s">
        <v>218</v>
      </c>
      <c r="B40" s="97">
        <v>6341000000</v>
      </c>
      <c r="C40" s="89" t="s">
        <v>190</v>
      </c>
      <c r="D40" s="89" t="s">
        <v>190</v>
      </c>
      <c r="E40" s="89" t="s">
        <v>190</v>
      </c>
      <c r="F40" s="89" t="s">
        <v>190</v>
      </c>
    </row>
    <row r="41" spans="1:6" s="66" customFormat="1" ht="12.75">
      <c r="A41" s="90" t="s">
        <v>219</v>
      </c>
      <c r="B41" s="97">
        <v>10719000000</v>
      </c>
      <c r="C41" s="89" t="s">
        <v>190</v>
      </c>
      <c r="D41" s="89" t="s">
        <v>190</v>
      </c>
      <c r="E41" s="89" t="s">
        <v>190</v>
      </c>
      <c r="F41" s="89" t="s">
        <v>190</v>
      </c>
    </row>
    <row r="42" spans="1:6" s="66" customFormat="1" ht="12.75">
      <c r="A42" s="90" t="s">
        <v>220</v>
      </c>
      <c r="B42" s="97">
        <v>12595000000</v>
      </c>
      <c r="C42" s="89" t="s">
        <v>190</v>
      </c>
      <c r="D42" s="89" t="s">
        <v>190</v>
      </c>
      <c r="E42" s="89" t="s">
        <v>190</v>
      </c>
      <c r="F42" s="89" t="s">
        <v>190</v>
      </c>
    </row>
    <row r="43" spans="1:6" s="66" customFormat="1" ht="25.5">
      <c r="A43" s="98" t="s">
        <v>221</v>
      </c>
      <c r="B43" s="88"/>
      <c r="C43" s="89"/>
      <c r="D43" s="89"/>
      <c r="E43" s="89"/>
      <c r="F43" s="91"/>
    </row>
    <row r="44" spans="1:6" s="66" customFormat="1" ht="12.75">
      <c r="A44" s="90" t="s">
        <v>219</v>
      </c>
      <c r="B44" s="88">
        <v>191.22</v>
      </c>
      <c r="C44" s="89" t="s">
        <v>190</v>
      </c>
      <c r="D44" s="89" t="s">
        <v>190</v>
      </c>
      <c r="E44" s="89" t="s">
        <v>190</v>
      </c>
      <c r="F44" s="89" t="s">
        <v>190</v>
      </c>
    </row>
    <row r="45" spans="1:6" s="66" customFormat="1" ht="12.75">
      <c r="A45" s="90" t="s">
        <v>220</v>
      </c>
      <c r="B45" s="88">
        <v>34.840000000000003</v>
      </c>
      <c r="C45" s="89" t="s">
        <v>190</v>
      </c>
      <c r="D45" s="89" t="s">
        <v>190</v>
      </c>
      <c r="E45" s="89" t="s">
        <v>190</v>
      </c>
      <c r="F45" s="89" t="s">
        <v>190</v>
      </c>
    </row>
    <row r="46" spans="1:6" s="66" customFormat="1" ht="12.75">
      <c r="A46" s="98" t="s">
        <v>222</v>
      </c>
      <c r="B46" s="88"/>
      <c r="C46" s="89"/>
      <c r="D46" s="89"/>
      <c r="E46" s="89"/>
      <c r="F46" s="91"/>
    </row>
    <row r="47" spans="1:6" s="66" customFormat="1" ht="12.75">
      <c r="A47" s="90" t="s">
        <v>219</v>
      </c>
      <c r="B47" s="88" t="s">
        <v>202</v>
      </c>
      <c r="C47" s="89" t="s">
        <v>190</v>
      </c>
      <c r="D47" s="89" t="s">
        <v>190</v>
      </c>
      <c r="E47" s="89" t="s">
        <v>190</v>
      </c>
      <c r="F47" s="89" t="s">
        <v>190</v>
      </c>
    </row>
    <row r="48" spans="1:6" s="66" customFormat="1" ht="12.75">
      <c r="A48" s="90" t="s">
        <v>220</v>
      </c>
      <c r="B48" s="88" t="s">
        <v>202</v>
      </c>
      <c r="C48" s="89" t="s">
        <v>190</v>
      </c>
      <c r="D48" s="89" t="s">
        <v>190</v>
      </c>
      <c r="E48" s="89" t="s">
        <v>190</v>
      </c>
      <c r="F48" s="89" t="s">
        <v>190</v>
      </c>
    </row>
    <row r="49" spans="1:6" s="66" customFormat="1" ht="12.75">
      <c r="A49" s="90" t="s">
        <v>223</v>
      </c>
      <c r="B49" s="88" t="s">
        <v>202</v>
      </c>
      <c r="C49" s="89" t="s">
        <v>190</v>
      </c>
      <c r="D49" s="89" t="s">
        <v>190</v>
      </c>
      <c r="E49" s="89" t="s">
        <v>190</v>
      </c>
      <c r="F49" s="89" t="s">
        <v>190</v>
      </c>
    </row>
    <row r="50" spans="1:6" s="66" customFormat="1" ht="12.75">
      <c r="A50" s="98" t="s">
        <v>224</v>
      </c>
      <c r="B50" s="88"/>
      <c r="C50" s="89"/>
      <c r="D50" s="89"/>
      <c r="E50" s="89"/>
      <c r="F50" s="91"/>
    </row>
    <row r="51" spans="1:6" s="66" customFormat="1" ht="12.75">
      <c r="A51" s="90" t="s">
        <v>219</v>
      </c>
      <c r="B51" s="88" t="s">
        <v>202</v>
      </c>
      <c r="C51" s="89" t="s">
        <v>190</v>
      </c>
      <c r="D51" s="89" t="s">
        <v>190</v>
      </c>
      <c r="E51" s="89" t="s">
        <v>190</v>
      </c>
      <c r="F51" s="89" t="s">
        <v>190</v>
      </c>
    </row>
    <row r="52" spans="1:6" s="66" customFormat="1" ht="12.75">
      <c r="A52" s="90" t="s">
        <v>220</v>
      </c>
      <c r="B52" s="88" t="s">
        <v>202</v>
      </c>
      <c r="C52" s="89" t="s">
        <v>190</v>
      </c>
      <c r="D52" s="89" t="s">
        <v>190</v>
      </c>
      <c r="E52" s="89" t="s">
        <v>190</v>
      </c>
      <c r="F52" s="89" t="s">
        <v>190</v>
      </c>
    </row>
    <row r="53" spans="1:6" s="66" customFormat="1" ht="12.75">
      <c r="A53" s="98" t="s">
        <v>225</v>
      </c>
      <c r="B53" s="88"/>
      <c r="C53" s="89"/>
      <c r="D53" s="89"/>
      <c r="E53" s="89"/>
      <c r="F53" s="91"/>
    </row>
    <row r="54" spans="1:6" s="66" customFormat="1" ht="12.75">
      <c r="A54" s="90" t="s">
        <v>226</v>
      </c>
      <c r="B54" s="88" t="s">
        <v>202</v>
      </c>
      <c r="C54" s="89" t="s">
        <v>190</v>
      </c>
      <c r="D54" s="89" t="s">
        <v>190</v>
      </c>
      <c r="E54" s="89" t="s">
        <v>190</v>
      </c>
      <c r="F54" s="89" t="s">
        <v>190</v>
      </c>
    </row>
    <row r="55" spans="1:6" s="66" customFormat="1" ht="12.75">
      <c r="A55" s="90" t="s">
        <v>227</v>
      </c>
      <c r="B55" s="88" t="s">
        <v>202</v>
      </c>
      <c r="C55" s="89" t="s">
        <v>190</v>
      </c>
      <c r="D55" s="89" t="s">
        <v>190</v>
      </c>
      <c r="E55" s="89" t="s">
        <v>190</v>
      </c>
      <c r="F55" s="89" t="s">
        <v>190</v>
      </c>
    </row>
    <row r="56" spans="1:6" s="66" customFormat="1" ht="12.75">
      <c r="A56" s="98" t="s">
        <v>228</v>
      </c>
      <c r="B56" s="88"/>
      <c r="C56" s="89"/>
      <c r="D56" s="89"/>
      <c r="E56" s="89"/>
      <c r="F56" s="91"/>
    </row>
    <row r="57" spans="1:6" s="66" customFormat="1" ht="12.75">
      <c r="A57" s="90" t="s">
        <v>229</v>
      </c>
      <c r="B57" s="88">
        <v>2014</v>
      </c>
      <c r="C57" s="89" t="s">
        <v>190</v>
      </c>
      <c r="D57" s="89" t="s">
        <v>190</v>
      </c>
      <c r="E57" s="89" t="s">
        <v>190</v>
      </c>
      <c r="F57" s="89" t="s">
        <v>190</v>
      </c>
    </row>
    <row r="58" spans="1:6" s="66" customFormat="1" ht="25.5">
      <c r="A58" s="99" t="s">
        <v>230</v>
      </c>
      <c r="B58" s="100" t="s">
        <v>231</v>
      </c>
      <c r="C58" s="101" t="s">
        <v>190</v>
      </c>
      <c r="D58" s="101" t="s">
        <v>190</v>
      </c>
      <c r="E58" s="101" t="s">
        <v>190</v>
      </c>
      <c r="F58" s="101" t="s">
        <v>190</v>
      </c>
    </row>
    <row r="59" spans="1:6" s="66" customFormat="1" ht="12.75">
      <c r="C59" s="102"/>
      <c r="D59" s="102"/>
      <c r="E59" s="102"/>
      <c r="F59" s="102"/>
    </row>
    <row r="60" spans="1:6" s="66" customFormat="1" ht="12.75">
      <c r="A60" s="66" t="s">
        <v>232</v>
      </c>
      <c r="C60" s="102"/>
      <c r="D60" s="102"/>
      <c r="E60" s="102"/>
      <c r="F60" s="102"/>
    </row>
    <row r="61" spans="1:6" s="66" customFormat="1" ht="12.75">
      <c r="A61" s="66" t="s">
        <v>233</v>
      </c>
      <c r="C61" s="102"/>
      <c r="D61" s="102"/>
      <c r="E61" s="102"/>
      <c r="F61" s="10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zoomScale="90" zoomScaleNormal="90" zoomScalePageLayoutView="80" workbookViewId="0">
      <selection activeCell="E19" sqref="E19"/>
    </sheetView>
  </sheetViews>
  <sheetFormatPr baseColWidth="10" defaultRowHeight="12"/>
  <cols>
    <col min="1" max="1" width="2.140625" style="20" customWidth="1"/>
    <col min="2" max="4" width="1.7109375" style="114" customWidth="1"/>
    <col min="5" max="5" width="68.7109375" style="20" customWidth="1"/>
    <col min="6" max="7" width="23.85546875" style="20" customWidth="1"/>
    <col min="8" max="10" width="1.5703125" style="20" customWidth="1"/>
    <col min="11" max="11" width="68.5703125" style="20" customWidth="1"/>
    <col min="12" max="13" width="23.85546875" style="20" customWidth="1"/>
    <col min="14" max="14" width="2.140625" style="16" customWidth="1"/>
    <col min="15" max="15" width="1.7109375" style="107" customWidth="1"/>
    <col min="16" max="16" width="16.85546875" style="20" bestFit="1" customWidth="1"/>
    <col min="17" max="17" width="18.5703125" style="20" bestFit="1" customWidth="1"/>
    <col min="18" max="16384" width="11.42578125" style="20"/>
  </cols>
  <sheetData>
    <row r="1" spans="1:15" s="103" customFormat="1" ht="20.25" customHeight="1">
      <c r="A1" s="563" t="s">
        <v>134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</row>
    <row r="2" spans="1:15" s="105" customFormat="1" ht="16.5" customHeight="1">
      <c r="A2" s="564" t="s">
        <v>272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104"/>
    </row>
    <row r="3" spans="1:15" s="105" customFormat="1" ht="16.5" customHeight="1">
      <c r="A3" s="564" t="s">
        <v>273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106"/>
    </row>
    <row r="4" spans="1:15" s="105" customFormat="1" ht="16.5" customHeight="1">
      <c r="A4" s="565" t="s">
        <v>79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106"/>
    </row>
    <row r="5" spans="1:15" ht="3.75" customHeight="1" thickBot="1">
      <c r="A5" s="566"/>
      <c r="B5" s="566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</row>
    <row r="6" spans="1:15" s="109" customFormat="1" ht="22.5" customHeight="1" thickTop="1">
      <c r="A6" s="567"/>
      <c r="B6" s="569" t="s">
        <v>274</v>
      </c>
      <c r="C6" s="569"/>
      <c r="D6" s="569"/>
      <c r="E6" s="569"/>
      <c r="F6" s="287" t="s">
        <v>275</v>
      </c>
      <c r="G6" s="287" t="s">
        <v>276</v>
      </c>
      <c r="H6" s="571" t="s">
        <v>274</v>
      </c>
      <c r="I6" s="569"/>
      <c r="J6" s="569"/>
      <c r="K6" s="569"/>
      <c r="L6" s="287" t="s">
        <v>275</v>
      </c>
      <c r="M6" s="287" t="s">
        <v>276</v>
      </c>
      <c r="N6" s="215"/>
      <c r="O6" s="108"/>
    </row>
    <row r="7" spans="1:15" s="109" customFormat="1" ht="22.5" customHeight="1">
      <c r="A7" s="568"/>
      <c r="B7" s="570"/>
      <c r="C7" s="570"/>
      <c r="D7" s="570"/>
      <c r="E7" s="570"/>
      <c r="F7" s="288">
        <v>2017</v>
      </c>
      <c r="G7" s="288">
        <v>2016</v>
      </c>
      <c r="H7" s="572"/>
      <c r="I7" s="570"/>
      <c r="J7" s="570"/>
      <c r="K7" s="570"/>
      <c r="L7" s="288">
        <v>2017</v>
      </c>
      <c r="M7" s="288">
        <v>2016</v>
      </c>
      <c r="N7" s="216"/>
      <c r="O7" s="108"/>
    </row>
    <row r="8" spans="1:15" ht="3.75" customHeight="1">
      <c r="A8" s="110"/>
      <c r="B8" s="111"/>
      <c r="C8" s="111"/>
      <c r="D8" s="111"/>
      <c r="E8" s="111"/>
      <c r="F8" s="111"/>
      <c r="G8" s="111"/>
      <c r="H8" s="112"/>
      <c r="I8" s="111"/>
      <c r="J8" s="111"/>
      <c r="K8" s="111"/>
      <c r="L8" s="111"/>
      <c r="M8" s="111"/>
      <c r="N8" s="113"/>
      <c r="O8" s="114"/>
    </row>
    <row r="9" spans="1:15" s="126" customFormat="1" ht="18" customHeight="1">
      <c r="A9" s="115"/>
      <c r="B9" s="116" t="s">
        <v>277</v>
      </c>
      <c r="C9" s="117"/>
      <c r="D9" s="117"/>
      <c r="E9" s="117"/>
      <c r="F9" s="118"/>
      <c r="G9" s="119"/>
      <c r="H9" s="120" t="s">
        <v>5</v>
      </c>
      <c r="I9" s="121"/>
      <c r="J9" s="121"/>
      <c r="K9" s="122"/>
      <c r="L9" s="123"/>
      <c r="M9" s="123"/>
      <c r="N9" s="124"/>
      <c r="O9" s="125"/>
    </row>
    <row r="10" spans="1:15" s="18" customFormat="1" ht="7.5" customHeight="1">
      <c r="A10" s="127"/>
      <c r="B10" s="128"/>
      <c r="C10" s="128"/>
      <c r="D10" s="128"/>
      <c r="E10" s="129"/>
      <c r="F10" s="130"/>
      <c r="G10" s="130"/>
      <c r="H10" s="131"/>
      <c r="I10" s="132"/>
      <c r="J10" s="132"/>
      <c r="K10" s="128"/>
      <c r="L10" s="133"/>
      <c r="M10" s="133"/>
      <c r="N10" s="134"/>
      <c r="O10" s="135"/>
    </row>
    <row r="11" spans="1:15" s="144" customFormat="1" ht="18">
      <c r="A11" s="136"/>
      <c r="B11" s="137"/>
      <c r="C11" s="138" t="s">
        <v>6</v>
      </c>
      <c r="D11" s="138"/>
      <c r="E11" s="138"/>
      <c r="F11" s="139"/>
      <c r="G11" s="139"/>
      <c r="H11" s="140"/>
      <c r="I11" s="138" t="s">
        <v>7</v>
      </c>
      <c r="J11" s="141"/>
      <c r="K11" s="137"/>
      <c r="L11" s="139"/>
      <c r="M11" s="139"/>
      <c r="N11" s="142"/>
      <c r="O11" s="143"/>
    </row>
    <row r="12" spans="1:15" s="18" customFormat="1" ht="7.5" customHeight="1">
      <c r="A12" s="127"/>
      <c r="B12" s="145"/>
      <c r="C12" s="145"/>
      <c r="D12" s="145"/>
      <c r="E12" s="146"/>
      <c r="F12" s="130"/>
      <c r="G12" s="130"/>
      <c r="H12" s="131"/>
      <c r="I12" s="132"/>
      <c r="J12" s="132"/>
      <c r="K12" s="145"/>
      <c r="L12" s="130"/>
      <c r="M12" s="130"/>
      <c r="N12" s="134"/>
      <c r="O12" s="135"/>
    </row>
    <row r="13" spans="1:15" s="37" customFormat="1" ht="18" customHeight="1">
      <c r="A13" s="225"/>
      <c r="B13" s="226"/>
      <c r="C13" s="227"/>
      <c r="D13" s="227" t="s">
        <v>8</v>
      </c>
      <c r="E13" s="227"/>
      <c r="F13" s="228">
        <v>1966111161</v>
      </c>
      <c r="G13" s="228">
        <v>1029459483</v>
      </c>
      <c r="H13" s="229"/>
      <c r="I13" s="228"/>
      <c r="J13" s="230" t="s">
        <v>9</v>
      </c>
      <c r="K13" s="226"/>
      <c r="L13" s="228">
        <v>4991044348</v>
      </c>
      <c r="M13" s="228">
        <v>3844942269</v>
      </c>
      <c r="N13" s="231"/>
      <c r="O13" s="232"/>
    </row>
    <row r="14" spans="1:15" s="37" customFormat="1" ht="18" customHeight="1">
      <c r="A14" s="225"/>
      <c r="B14" s="226"/>
      <c r="C14" s="227"/>
      <c r="D14" s="227"/>
      <c r="E14" s="227" t="s">
        <v>278</v>
      </c>
      <c r="F14" s="233">
        <v>0</v>
      </c>
      <c r="G14" s="233">
        <v>0</v>
      </c>
      <c r="H14" s="229"/>
      <c r="I14" s="228"/>
      <c r="J14" s="230"/>
      <c r="K14" s="226" t="s">
        <v>279</v>
      </c>
      <c r="L14" s="233">
        <v>99637291</v>
      </c>
      <c r="M14" s="233">
        <v>152293266</v>
      </c>
      <c r="N14" s="231"/>
      <c r="O14" s="232"/>
    </row>
    <row r="15" spans="1:15" s="37" customFormat="1" ht="18" customHeight="1">
      <c r="A15" s="225"/>
      <c r="B15" s="226"/>
      <c r="C15" s="227"/>
      <c r="D15" s="227"/>
      <c r="E15" s="227" t="s">
        <v>280</v>
      </c>
      <c r="F15" s="233">
        <v>2078036937</v>
      </c>
      <c r="G15" s="233">
        <v>1030962520</v>
      </c>
      <c r="H15" s="229"/>
      <c r="I15" s="228"/>
      <c r="J15" s="230"/>
      <c r="K15" s="226" t="s">
        <v>281</v>
      </c>
      <c r="L15" s="233">
        <v>211005794</v>
      </c>
      <c r="M15" s="233">
        <v>333873783</v>
      </c>
      <c r="N15" s="231"/>
      <c r="O15" s="232"/>
    </row>
    <row r="16" spans="1:15" s="37" customFormat="1" ht="18" customHeight="1">
      <c r="A16" s="225"/>
      <c r="B16" s="226"/>
      <c r="C16" s="227"/>
      <c r="D16" s="227"/>
      <c r="E16" s="227" t="s">
        <v>282</v>
      </c>
      <c r="F16" s="233">
        <v>0</v>
      </c>
      <c r="G16" s="233">
        <v>0</v>
      </c>
      <c r="H16" s="229"/>
      <c r="I16" s="228"/>
      <c r="J16" s="230"/>
      <c r="K16" s="226" t="s">
        <v>283</v>
      </c>
      <c r="L16" s="233">
        <v>161210417</v>
      </c>
      <c r="M16" s="233">
        <v>383321147</v>
      </c>
      <c r="N16" s="231"/>
      <c r="O16" s="232"/>
    </row>
    <row r="17" spans="1:15" s="37" customFormat="1" ht="18" customHeight="1">
      <c r="A17" s="225"/>
      <c r="B17" s="226"/>
      <c r="C17" s="227"/>
      <c r="D17" s="227"/>
      <c r="E17" s="227" t="s">
        <v>284</v>
      </c>
      <c r="F17" s="233">
        <v>-111925776</v>
      </c>
      <c r="G17" s="233">
        <v>-1503037</v>
      </c>
      <c r="H17" s="229"/>
      <c r="I17" s="228"/>
      <c r="J17" s="230"/>
      <c r="K17" s="226" t="s">
        <v>285</v>
      </c>
      <c r="L17" s="233">
        <v>343619520</v>
      </c>
      <c r="M17" s="233">
        <v>23094545</v>
      </c>
      <c r="N17" s="231"/>
      <c r="O17" s="232"/>
    </row>
    <row r="18" spans="1:15" s="37" customFormat="1" ht="18" customHeight="1">
      <c r="A18" s="225"/>
      <c r="B18" s="226"/>
      <c r="C18" s="227"/>
      <c r="D18" s="227"/>
      <c r="E18" s="227" t="s">
        <v>286</v>
      </c>
      <c r="F18" s="233">
        <v>0</v>
      </c>
      <c r="G18" s="233">
        <v>0</v>
      </c>
      <c r="H18" s="229"/>
      <c r="I18" s="228"/>
      <c r="J18" s="230"/>
      <c r="K18" s="226" t="s">
        <v>287</v>
      </c>
      <c r="L18" s="233">
        <v>931720295</v>
      </c>
      <c r="M18" s="233">
        <v>480816151</v>
      </c>
      <c r="N18" s="231"/>
      <c r="O18" s="232"/>
    </row>
    <row r="19" spans="1:15" s="37" customFormat="1" ht="18" customHeight="1">
      <c r="A19" s="225"/>
      <c r="B19" s="226"/>
      <c r="C19" s="227"/>
      <c r="D19" s="227"/>
      <c r="E19" s="227" t="s">
        <v>288</v>
      </c>
      <c r="F19" s="233">
        <v>0</v>
      </c>
      <c r="G19" s="233">
        <v>0</v>
      </c>
      <c r="H19" s="229"/>
      <c r="I19" s="228"/>
      <c r="J19" s="230"/>
      <c r="K19" s="226" t="s">
        <v>289</v>
      </c>
      <c r="L19" s="233">
        <v>5369476</v>
      </c>
      <c r="M19" s="233">
        <v>4341571</v>
      </c>
      <c r="N19" s="231"/>
      <c r="O19" s="232"/>
    </row>
    <row r="20" spans="1:15" s="37" customFormat="1" ht="18" customHeight="1">
      <c r="A20" s="225"/>
      <c r="B20" s="226"/>
      <c r="C20" s="227"/>
      <c r="D20" s="227"/>
      <c r="E20" s="227" t="s">
        <v>290</v>
      </c>
      <c r="F20" s="233">
        <v>0</v>
      </c>
      <c r="G20" s="233">
        <v>0</v>
      </c>
      <c r="H20" s="229"/>
      <c r="I20" s="228"/>
      <c r="J20" s="230"/>
      <c r="K20" s="226" t="s">
        <v>291</v>
      </c>
      <c r="L20" s="233">
        <v>103128090</v>
      </c>
      <c r="M20" s="233">
        <v>84839612</v>
      </c>
      <c r="N20" s="231"/>
      <c r="O20" s="232"/>
    </row>
    <row r="21" spans="1:15" s="37" customFormat="1" ht="18" customHeight="1">
      <c r="A21" s="225"/>
      <c r="B21" s="226"/>
      <c r="C21" s="227"/>
      <c r="D21" s="227"/>
      <c r="E21" s="227"/>
      <c r="F21" s="233"/>
      <c r="G21" s="233"/>
      <c r="H21" s="229"/>
      <c r="I21" s="228"/>
      <c r="J21" s="230"/>
      <c r="K21" s="226" t="s">
        <v>292</v>
      </c>
      <c r="L21" s="233">
        <v>24787469</v>
      </c>
      <c r="M21" s="233">
        <v>0</v>
      </c>
      <c r="N21" s="231"/>
      <c r="O21" s="232"/>
    </row>
    <row r="22" spans="1:15" s="37" customFormat="1" ht="18" customHeight="1">
      <c r="A22" s="225"/>
      <c r="B22" s="226"/>
      <c r="C22" s="227"/>
      <c r="D22" s="227" t="s">
        <v>10</v>
      </c>
      <c r="E22" s="227"/>
      <c r="F22" s="228">
        <v>992740760</v>
      </c>
      <c r="G22" s="228">
        <v>747967281</v>
      </c>
      <c r="H22" s="229"/>
      <c r="I22" s="228"/>
      <c r="J22" s="226"/>
      <c r="K22" s="226" t="s">
        <v>293</v>
      </c>
      <c r="L22" s="233">
        <v>3110565996</v>
      </c>
      <c r="M22" s="233">
        <v>2382362194</v>
      </c>
      <c r="N22" s="231"/>
      <c r="O22" s="232"/>
    </row>
    <row r="23" spans="1:15" s="37" customFormat="1" ht="18" customHeight="1">
      <c r="A23" s="225"/>
      <c r="B23" s="226"/>
      <c r="C23" s="227"/>
      <c r="D23" s="227"/>
      <c r="E23" s="227" t="s">
        <v>294</v>
      </c>
      <c r="F23" s="233">
        <v>0</v>
      </c>
      <c r="G23" s="233">
        <v>0</v>
      </c>
      <c r="H23" s="229"/>
      <c r="I23" s="228"/>
      <c r="J23" s="230"/>
      <c r="K23" s="226"/>
      <c r="L23" s="233"/>
      <c r="M23" s="233"/>
      <c r="N23" s="231"/>
      <c r="O23" s="232"/>
    </row>
    <row r="24" spans="1:15" s="37" customFormat="1" ht="18" customHeight="1">
      <c r="A24" s="225"/>
      <c r="B24" s="226"/>
      <c r="C24" s="227"/>
      <c r="D24" s="227"/>
      <c r="E24" s="227" t="s">
        <v>295</v>
      </c>
      <c r="F24" s="233">
        <v>253735388</v>
      </c>
      <c r="G24" s="233">
        <v>0</v>
      </c>
      <c r="H24" s="229"/>
      <c r="I24" s="228"/>
      <c r="J24" s="230" t="s">
        <v>11</v>
      </c>
      <c r="K24" s="226"/>
      <c r="L24" s="228">
        <v>0</v>
      </c>
      <c r="M24" s="228">
        <v>0</v>
      </c>
      <c r="N24" s="231"/>
      <c r="O24" s="232"/>
    </row>
    <row r="25" spans="1:15" s="37" customFormat="1" ht="18" customHeight="1">
      <c r="A25" s="225"/>
      <c r="B25" s="226"/>
      <c r="C25" s="227"/>
      <c r="D25" s="227"/>
      <c r="E25" s="227" t="s">
        <v>296</v>
      </c>
      <c r="F25" s="233">
        <v>662114984</v>
      </c>
      <c r="G25" s="233">
        <v>679482459</v>
      </c>
      <c r="H25" s="229"/>
      <c r="I25" s="228"/>
      <c r="J25" s="230"/>
      <c r="K25" s="226" t="s">
        <v>297</v>
      </c>
      <c r="L25" s="233">
        <v>0</v>
      </c>
      <c r="M25" s="233">
        <v>0</v>
      </c>
      <c r="N25" s="231"/>
      <c r="O25" s="232"/>
    </row>
    <row r="26" spans="1:15" s="37" customFormat="1" ht="18" customHeight="1">
      <c r="A26" s="225"/>
      <c r="B26" s="226"/>
      <c r="C26" s="227"/>
      <c r="D26" s="227"/>
      <c r="E26" s="227" t="s">
        <v>298</v>
      </c>
      <c r="F26" s="233">
        <v>0</v>
      </c>
      <c r="G26" s="233">
        <v>0</v>
      </c>
      <c r="H26" s="229"/>
      <c r="I26" s="228"/>
      <c r="J26" s="230"/>
      <c r="K26" s="226" t="s">
        <v>299</v>
      </c>
      <c r="L26" s="233">
        <v>0</v>
      </c>
      <c r="M26" s="233">
        <v>0</v>
      </c>
      <c r="N26" s="231"/>
      <c r="O26" s="232"/>
    </row>
    <row r="27" spans="1:15" s="37" customFormat="1" ht="18" customHeight="1">
      <c r="A27" s="225"/>
      <c r="B27" s="226"/>
      <c r="C27" s="227"/>
      <c r="D27" s="227"/>
      <c r="E27" s="227" t="s">
        <v>300</v>
      </c>
      <c r="F27" s="233">
        <v>76890388</v>
      </c>
      <c r="G27" s="233">
        <v>68484822</v>
      </c>
      <c r="H27" s="229"/>
      <c r="I27" s="228"/>
      <c r="J27" s="230"/>
      <c r="K27" s="226" t="s">
        <v>301</v>
      </c>
      <c r="L27" s="233">
        <v>0</v>
      </c>
      <c r="M27" s="233">
        <v>0</v>
      </c>
      <c r="N27" s="231"/>
      <c r="O27" s="232"/>
    </row>
    <row r="28" spans="1:15" s="37" customFormat="1" ht="18" customHeight="1">
      <c r="A28" s="225"/>
      <c r="B28" s="226"/>
      <c r="C28" s="227"/>
      <c r="D28" s="227"/>
      <c r="E28" s="227" t="s">
        <v>302</v>
      </c>
      <c r="F28" s="233">
        <v>0</v>
      </c>
      <c r="G28" s="233">
        <v>0</v>
      </c>
      <c r="H28" s="229"/>
      <c r="I28" s="228"/>
      <c r="J28" s="230"/>
      <c r="K28" s="226"/>
      <c r="L28" s="233"/>
      <c r="M28" s="233"/>
      <c r="N28" s="231"/>
      <c r="O28" s="232"/>
    </row>
    <row r="29" spans="1:15" s="37" customFormat="1" ht="18" customHeight="1">
      <c r="A29" s="225"/>
      <c r="B29" s="226"/>
      <c r="C29" s="227"/>
      <c r="D29" s="227"/>
      <c r="E29" s="227" t="s">
        <v>303</v>
      </c>
      <c r="F29" s="233">
        <v>0</v>
      </c>
      <c r="G29" s="233">
        <v>0</v>
      </c>
      <c r="H29" s="229"/>
      <c r="I29" s="228"/>
      <c r="J29" s="230" t="s">
        <v>13</v>
      </c>
      <c r="K29" s="226"/>
      <c r="L29" s="228">
        <v>260749818</v>
      </c>
      <c r="M29" s="228">
        <v>0</v>
      </c>
      <c r="N29" s="231"/>
      <c r="O29" s="232"/>
    </row>
    <row r="30" spans="1:15" s="37" customFormat="1" ht="18" customHeight="1">
      <c r="A30" s="225"/>
      <c r="B30" s="226"/>
      <c r="C30" s="227"/>
      <c r="D30" s="227"/>
      <c r="E30" s="227"/>
      <c r="F30" s="233"/>
      <c r="G30" s="233"/>
      <c r="H30" s="229"/>
      <c r="I30" s="228"/>
      <c r="J30" s="230"/>
      <c r="K30" s="226" t="s">
        <v>304</v>
      </c>
      <c r="L30" s="233">
        <v>260749818</v>
      </c>
      <c r="M30" s="233">
        <v>0</v>
      </c>
      <c r="N30" s="231"/>
      <c r="O30" s="232"/>
    </row>
    <row r="31" spans="1:15" s="37" customFormat="1" ht="18" customHeight="1">
      <c r="A31" s="225"/>
      <c r="B31" s="226"/>
      <c r="C31" s="227"/>
      <c r="D31" s="227" t="s">
        <v>12</v>
      </c>
      <c r="E31" s="227"/>
      <c r="F31" s="228">
        <v>275240704</v>
      </c>
      <c r="G31" s="228">
        <v>365934819</v>
      </c>
      <c r="H31" s="229"/>
      <c r="I31" s="228"/>
      <c r="J31" s="226"/>
      <c r="K31" s="226" t="s">
        <v>305</v>
      </c>
      <c r="L31" s="233">
        <v>0</v>
      </c>
      <c r="M31" s="233">
        <v>0</v>
      </c>
      <c r="N31" s="231"/>
      <c r="O31" s="232"/>
    </row>
    <row r="32" spans="1:15" s="37" customFormat="1" ht="18" customHeight="1">
      <c r="A32" s="225"/>
      <c r="B32" s="226"/>
      <c r="C32" s="227"/>
      <c r="D32" s="227"/>
      <c r="E32" s="227" t="s">
        <v>306</v>
      </c>
      <c r="F32" s="233">
        <v>0</v>
      </c>
      <c r="G32" s="233">
        <v>0</v>
      </c>
      <c r="H32" s="229"/>
      <c r="I32" s="228"/>
      <c r="J32" s="230"/>
      <c r="K32" s="226" t="s">
        <v>307</v>
      </c>
      <c r="L32" s="233">
        <v>0</v>
      </c>
      <c r="M32" s="233">
        <v>0</v>
      </c>
      <c r="N32" s="231"/>
      <c r="O32" s="232"/>
    </row>
    <row r="33" spans="1:15" s="37" customFormat="1" ht="18" customHeight="1">
      <c r="A33" s="225"/>
      <c r="B33" s="226"/>
      <c r="C33" s="227"/>
      <c r="D33" s="227"/>
      <c r="E33" s="227" t="s">
        <v>308</v>
      </c>
      <c r="F33" s="233">
        <v>779635</v>
      </c>
      <c r="G33" s="233">
        <v>779635</v>
      </c>
      <c r="H33" s="229"/>
      <c r="I33" s="228"/>
      <c r="J33" s="230"/>
      <c r="K33" s="226"/>
      <c r="L33" s="233"/>
      <c r="M33" s="233"/>
      <c r="N33" s="231"/>
      <c r="O33" s="232"/>
    </row>
    <row r="34" spans="1:15" s="37" customFormat="1" ht="18" customHeight="1">
      <c r="A34" s="225"/>
      <c r="B34" s="226"/>
      <c r="C34" s="227"/>
      <c r="D34" s="227"/>
      <c r="E34" s="227" t="s">
        <v>309</v>
      </c>
      <c r="F34" s="233">
        <v>0</v>
      </c>
      <c r="G34" s="233">
        <v>0</v>
      </c>
      <c r="H34" s="229"/>
      <c r="I34" s="228"/>
      <c r="J34" s="230" t="s">
        <v>15</v>
      </c>
      <c r="K34" s="226"/>
      <c r="L34" s="228">
        <v>0</v>
      </c>
      <c r="M34" s="228">
        <v>0</v>
      </c>
      <c r="N34" s="231"/>
      <c r="O34" s="232"/>
    </row>
    <row r="35" spans="1:15" s="37" customFormat="1" ht="18" customHeight="1">
      <c r="A35" s="225"/>
      <c r="B35" s="226"/>
      <c r="C35" s="227"/>
      <c r="D35" s="227"/>
      <c r="E35" s="227" t="s">
        <v>310</v>
      </c>
      <c r="F35" s="233">
        <v>274461069</v>
      </c>
      <c r="G35" s="233">
        <v>365155184</v>
      </c>
      <c r="H35" s="229"/>
      <c r="I35" s="228"/>
      <c r="J35" s="230"/>
      <c r="K35" s="226" t="s">
        <v>311</v>
      </c>
      <c r="L35" s="233">
        <v>0</v>
      </c>
      <c r="M35" s="233">
        <v>0</v>
      </c>
      <c r="N35" s="231"/>
      <c r="O35" s="232"/>
    </row>
    <row r="36" spans="1:15" s="37" customFormat="1" ht="18" customHeight="1">
      <c r="A36" s="225"/>
      <c r="B36" s="226"/>
      <c r="C36" s="227"/>
      <c r="D36" s="227"/>
      <c r="E36" s="227" t="s">
        <v>312</v>
      </c>
      <c r="F36" s="233">
        <v>0</v>
      </c>
      <c r="G36" s="233">
        <v>0</v>
      </c>
      <c r="H36" s="229"/>
      <c r="I36" s="228"/>
      <c r="J36" s="230"/>
      <c r="K36" s="226" t="s">
        <v>313</v>
      </c>
      <c r="L36" s="233">
        <v>0</v>
      </c>
      <c r="M36" s="233">
        <v>0</v>
      </c>
      <c r="N36" s="231"/>
      <c r="O36" s="232"/>
    </row>
    <row r="37" spans="1:15" s="37" customFormat="1" ht="18" customHeight="1">
      <c r="A37" s="225"/>
      <c r="B37" s="226"/>
      <c r="C37" s="227"/>
      <c r="D37" s="227"/>
      <c r="E37" s="227"/>
      <c r="F37" s="233"/>
      <c r="G37" s="233"/>
      <c r="H37" s="229"/>
      <c r="I37" s="228"/>
      <c r="J37" s="230"/>
      <c r="K37" s="226"/>
      <c r="L37" s="233"/>
      <c r="M37" s="233"/>
      <c r="N37" s="231"/>
      <c r="O37" s="232"/>
    </row>
    <row r="38" spans="1:15" s="37" customFormat="1" ht="18" customHeight="1">
      <c r="A38" s="225"/>
      <c r="B38" s="226"/>
      <c r="C38" s="227"/>
      <c r="D38" s="227" t="s">
        <v>14</v>
      </c>
      <c r="E38" s="227"/>
      <c r="F38" s="228">
        <v>0</v>
      </c>
      <c r="G38" s="228">
        <v>0</v>
      </c>
      <c r="H38" s="229"/>
      <c r="I38" s="228"/>
      <c r="J38" s="230" t="s">
        <v>17</v>
      </c>
      <c r="K38" s="226"/>
      <c r="L38" s="228">
        <v>0</v>
      </c>
      <c r="M38" s="228">
        <v>0</v>
      </c>
      <c r="N38" s="231"/>
      <c r="O38" s="232"/>
    </row>
    <row r="39" spans="1:15" s="37" customFormat="1" ht="18" customHeight="1">
      <c r="A39" s="225"/>
      <c r="B39" s="226"/>
      <c r="C39" s="227"/>
      <c r="D39" s="227"/>
      <c r="E39" s="227" t="s">
        <v>314</v>
      </c>
      <c r="F39" s="233">
        <v>0</v>
      </c>
      <c r="G39" s="233">
        <v>0</v>
      </c>
      <c r="H39" s="229"/>
      <c r="I39" s="228"/>
      <c r="J39" s="230"/>
      <c r="K39" s="226" t="s">
        <v>315</v>
      </c>
      <c r="L39" s="233">
        <v>0</v>
      </c>
      <c r="M39" s="233">
        <v>0</v>
      </c>
      <c r="N39" s="231"/>
      <c r="O39" s="232"/>
    </row>
    <row r="40" spans="1:15" s="37" customFormat="1" ht="18" customHeight="1">
      <c r="A40" s="225"/>
      <c r="B40" s="226"/>
      <c r="C40" s="227"/>
      <c r="D40" s="227"/>
      <c r="E40" s="227" t="s">
        <v>316</v>
      </c>
      <c r="F40" s="233">
        <v>0</v>
      </c>
      <c r="G40" s="233">
        <v>0</v>
      </c>
      <c r="H40" s="229"/>
      <c r="I40" s="228"/>
      <c r="J40" s="230"/>
      <c r="K40" s="226" t="s">
        <v>317</v>
      </c>
      <c r="L40" s="233">
        <v>0</v>
      </c>
      <c r="M40" s="233">
        <v>0</v>
      </c>
      <c r="N40" s="231"/>
      <c r="O40" s="232"/>
    </row>
    <row r="41" spans="1:15" s="37" customFormat="1" ht="18" customHeight="1">
      <c r="A41" s="225"/>
      <c r="B41" s="226"/>
      <c r="C41" s="227"/>
      <c r="D41" s="227"/>
      <c r="E41" s="227" t="s">
        <v>318</v>
      </c>
      <c r="F41" s="233">
        <v>0</v>
      </c>
      <c r="G41" s="233">
        <v>0</v>
      </c>
      <c r="H41" s="229"/>
      <c r="I41" s="228"/>
      <c r="J41" s="230"/>
      <c r="K41" s="226" t="s">
        <v>319</v>
      </c>
      <c r="L41" s="233">
        <v>0</v>
      </c>
      <c r="M41" s="233">
        <v>0</v>
      </c>
      <c r="N41" s="231"/>
      <c r="O41" s="232"/>
    </row>
    <row r="42" spans="1:15" s="37" customFormat="1" ht="18" customHeight="1">
      <c r="A42" s="225"/>
      <c r="B42" s="226"/>
      <c r="C42" s="227"/>
      <c r="D42" s="227"/>
      <c r="E42" s="227" t="s">
        <v>320</v>
      </c>
      <c r="F42" s="233">
        <v>0</v>
      </c>
      <c r="G42" s="233">
        <v>0</v>
      </c>
      <c r="H42" s="229"/>
      <c r="I42" s="228"/>
      <c r="J42" s="230"/>
      <c r="K42" s="226"/>
      <c r="L42" s="233"/>
      <c r="M42" s="233"/>
      <c r="N42" s="231"/>
      <c r="O42" s="232"/>
    </row>
    <row r="43" spans="1:15" s="37" customFormat="1" ht="18" customHeight="1">
      <c r="A43" s="225"/>
      <c r="B43" s="226"/>
      <c r="C43" s="227"/>
      <c r="D43" s="227"/>
      <c r="E43" s="227" t="s">
        <v>321</v>
      </c>
      <c r="F43" s="233">
        <v>0</v>
      </c>
      <c r="G43" s="233">
        <v>0</v>
      </c>
      <c r="H43" s="229"/>
      <c r="I43" s="228"/>
      <c r="J43" s="230" t="s">
        <v>322</v>
      </c>
      <c r="K43" s="226"/>
      <c r="L43" s="228">
        <v>46184929</v>
      </c>
      <c r="M43" s="228">
        <v>43551763</v>
      </c>
      <c r="N43" s="231"/>
      <c r="O43" s="232"/>
    </row>
    <row r="44" spans="1:15" s="37" customFormat="1" ht="18" customHeight="1">
      <c r="A44" s="225"/>
      <c r="B44" s="226"/>
      <c r="C44" s="227"/>
      <c r="D44" s="227"/>
      <c r="E44" s="227"/>
      <c r="F44" s="233"/>
      <c r="G44" s="233"/>
      <c r="H44" s="229"/>
      <c r="I44" s="228"/>
      <c r="J44" s="230"/>
      <c r="K44" s="226" t="s">
        <v>323</v>
      </c>
      <c r="L44" s="233">
        <v>46184929</v>
      </c>
      <c r="M44" s="233">
        <v>43551763</v>
      </c>
      <c r="N44" s="231"/>
      <c r="O44" s="232"/>
    </row>
    <row r="45" spans="1:15" s="37" customFormat="1" ht="18" customHeight="1">
      <c r="A45" s="225"/>
      <c r="B45" s="226"/>
      <c r="C45" s="227"/>
      <c r="D45" s="227" t="s">
        <v>16</v>
      </c>
      <c r="E45" s="227"/>
      <c r="F45" s="228">
        <v>0</v>
      </c>
      <c r="G45" s="228">
        <v>0</v>
      </c>
      <c r="H45" s="229"/>
      <c r="I45" s="228"/>
      <c r="J45" s="226"/>
      <c r="K45" s="226" t="s">
        <v>324</v>
      </c>
      <c r="L45" s="233">
        <v>0</v>
      </c>
      <c r="M45" s="233">
        <v>0</v>
      </c>
      <c r="N45" s="231"/>
      <c r="O45" s="232"/>
    </row>
    <row r="46" spans="1:15" s="37" customFormat="1" ht="18" customHeight="1">
      <c r="A46" s="225"/>
      <c r="B46" s="226"/>
      <c r="C46" s="227"/>
      <c r="D46" s="227"/>
      <c r="E46" s="227" t="s">
        <v>325</v>
      </c>
      <c r="F46" s="233">
        <v>0</v>
      </c>
      <c r="G46" s="233">
        <v>0</v>
      </c>
      <c r="H46" s="229"/>
      <c r="I46" s="228"/>
      <c r="J46" s="230"/>
      <c r="K46" s="226" t="s">
        <v>326</v>
      </c>
      <c r="L46" s="233">
        <v>0</v>
      </c>
      <c r="M46" s="233">
        <v>0</v>
      </c>
      <c r="N46" s="231"/>
      <c r="O46" s="232"/>
    </row>
    <row r="47" spans="1:15" s="37" customFormat="1" ht="18" customHeight="1">
      <c r="A47" s="225"/>
      <c r="B47" s="226"/>
      <c r="C47" s="227"/>
      <c r="D47" s="227"/>
      <c r="E47" s="227"/>
      <c r="F47" s="233"/>
      <c r="G47" s="233"/>
      <c r="H47" s="229"/>
      <c r="I47" s="228"/>
      <c r="J47" s="230"/>
      <c r="K47" s="226" t="s">
        <v>327</v>
      </c>
      <c r="L47" s="233">
        <v>0</v>
      </c>
      <c r="M47" s="233">
        <v>0</v>
      </c>
      <c r="N47" s="231"/>
      <c r="O47" s="232"/>
    </row>
    <row r="48" spans="1:15" s="37" customFormat="1" ht="18" customHeight="1">
      <c r="A48" s="225"/>
      <c r="B48" s="226"/>
      <c r="C48" s="234"/>
      <c r="D48" s="227" t="s">
        <v>18</v>
      </c>
      <c r="E48" s="234"/>
      <c r="F48" s="228">
        <v>0</v>
      </c>
      <c r="G48" s="228">
        <v>0</v>
      </c>
      <c r="H48" s="229"/>
      <c r="I48" s="228"/>
      <c r="J48" s="226"/>
      <c r="K48" s="226" t="s">
        <v>328</v>
      </c>
      <c r="L48" s="233">
        <v>0</v>
      </c>
      <c r="M48" s="233">
        <v>0</v>
      </c>
      <c r="N48" s="231"/>
      <c r="O48" s="232"/>
    </row>
    <row r="49" spans="1:15" s="37" customFormat="1" ht="18" customHeight="1">
      <c r="A49" s="225"/>
      <c r="B49" s="226"/>
      <c r="C49" s="234"/>
      <c r="D49" s="234"/>
      <c r="E49" s="234" t="s">
        <v>329</v>
      </c>
      <c r="F49" s="233">
        <v>0</v>
      </c>
      <c r="G49" s="233">
        <v>0</v>
      </c>
      <c r="H49" s="229"/>
      <c r="I49" s="228"/>
      <c r="J49" s="235"/>
      <c r="K49" s="226" t="s">
        <v>330</v>
      </c>
      <c r="L49" s="233">
        <v>0</v>
      </c>
      <c r="M49" s="233">
        <v>0</v>
      </c>
      <c r="N49" s="231"/>
      <c r="O49" s="232"/>
    </row>
    <row r="50" spans="1:15" s="37" customFormat="1" ht="18" customHeight="1">
      <c r="A50" s="225"/>
      <c r="B50" s="226"/>
      <c r="C50" s="234"/>
      <c r="D50" s="234"/>
      <c r="E50" s="234" t="s">
        <v>331</v>
      </c>
      <c r="F50" s="233">
        <v>0</v>
      </c>
      <c r="G50" s="233">
        <v>0</v>
      </c>
      <c r="H50" s="229"/>
      <c r="I50" s="228"/>
      <c r="J50" s="235"/>
      <c r="K50" s="226"/>
      <c r="L50" s="236"/>
      <c r="M50" s="236"/>
      <c r="N50" s="231"/>
      <c r="O50" s="232"/>
    </row>
    <row r="51" spans="1:15" s="37" customFormat="1" ht="18" customHeight="1">
      <c r="A51" s="225"/>
      <c r="B51" s="226"/>
      <c r="C51" s="234"/>
      <c r="D51" s="234"/>
      <c r="E51" s="234"/>
      <c r="F51" s="233"/>
      <c r="G51" s="233"/>
      <c r="H51" s="229"/>
      <c r="I51" s="228"/>
      <c r="J51" s="230" t="s">
        <v>21</v>
      </c>
      <c r="K51" s="226"/>
      <c r="L51" s="228">
        <v>0</v>
      </c>
      <c r="M51" s="228">
        <v>0</v>
      </c>
      <c r="N51" s="231"/>
      <c r="O51" s="232"/>
    </row>
    <row r="52" spans="1:15" s="37" customFormat="1" ht="18" customHeight="1">
      <c r="A52" s="225"/>
      <c r="B52" s="226"/>
      <c r="C52" s="227"/>
      <c r="D52" s="227" t="s">
        <v>20</v>
      </c>
      <c r="E52" s="227"/>
      <c r="F52" s="228">
        <v>32395</v>
      </c>
      <c r="G52" s="228">
        <v>0</v>
      </c>
      <c r="H52" s="229"/>
      <c r="I52" s="228"/>
      <c r="J52" s="226"/>
      <c r="K52" s="226" t="s">
        <v>332</v>
      </c>
      <c r="L52" s="233">
        <v>0</v>
      </c>
      <c r="M52" s="233">
        <v>0</v>
      </c>
      <c r="N52" s="231"/>
      <c r="O52" s="232"/>
    </row>
    <row r="53" spans="1:15" s="37" customFormat="1" ht="18" customHeight="1">
      <c r="A53" s="225"/>
      <c r="B53" s="226"/>
      <c r="C53" s="227"/>
      <c r="D53" s="227"/>
      <c r="E53" s="227" t="s">
        <v>333</v>
      </c>
      <c r="F53" s="233">
        <v>0</v>
      </c>
      <c r="G53" s="233">
        <v>0</v>
      </c>
      <c r="H53" s="229"/>
      <c r="I53" s="228"/>
      <c r="J53" s="230"/>
      <c r="K53" s="226" t="s">
        <v>334</v>
      </c>
      <c r="L53" s="233">
        <v>0</v>
      </c>
      <c r="M53" s="233">
        <v>0</v>
      </c>
      <c r="N53" s="231"/>
      <c r="O53" s="232"/>
    </row>
    <row r="54" spans="1:15" s="37" customFormat="1" ht="18" customHeight="1">
      <c r="A54" s="225"/>
      <c r="B54" s="226"/>
      <c r="C54" s="227"/>
      <c r="D54" s="227"/>
      <c r="E54" s="227" t="s">
        <v>335</v>
      </c>
      <c r="F54" s="233">
        <v>0</v>
      </c>
      <c r="G54" s="233">
        <v>0</v>
      </c>
      <c r="H54" s="229"/>
      <c r="I54" s="228"/>
      <c r="J54" s="230"/>
      <c r="K54" s="226" t="s">
        <v>336</v>
      </c>
      <c r="L54" s="233">
        <v>0</v>
      </c>
      <c r="M54" s="233">
        <v>0</v>
      </c>
      <c r="N54" s="231"/>
      <c r="O54" s="232"/>
    </row>
    <row r="55" spans="1:15" s="37" customFormat="1" ht="18" customHeight="1">
      <c r="A55" s="225"/>
      <c r="B55" s="226"/>
      <c r="C55" s="227"/>
      <c r="D55" s="227"/>
      <c r="E55" s="227" t="s">
        <v>337</v>
      </c>
      <c r="F55" s="233">
        <v>32395</v>
      </c>
      <c r="G55" s="233">
        <v>0</v>
      </c>
      <c r="H55" s="229"/>
      <c r="I55" s="228"/>
      <c r="J55" s="230"/>
      <c r="K55" s="226"/>
      <c r="L55" s="233"/>
      <c r="M55" s="233"/>
      <c r="N55" s="231"/>
      <c r="O55" s="232"/>
    </row>
    <row r="56" spans="1:15" s="37" customFormat="1" ht="18" customHeight="1">
      <c r="A56" s="225"/>
      <c r="B56" s="226"/>
      <c r="C56" s="227"/>
      <c r="D56" s="227"/>
      <c r="E56" s="227" t="s">
        <v>338</v>
      </c>
      <c r="F56" s="233">
        <v>0</v>
      </c>
      <c r="G56" s="233">
        <v>0</v>
      </c>
      <c r="H56" s="229"/>
      <c r="I56" s="228"/>
      <c r="J56" s="230" t="s">
        <v>22</v>
      </c>
      <c r="K56" s="226"/>
      <c r="L56" s="228">
        <v>0</v>
      </c>
      <c r="M56" s="228">
        <v>0</v>
      </c>
      <c r="N56" s="231"/>
      <c r="O56" s="232"/>
    </row>
    <row r="57" spans="1:15" s="37" customFormat="1" ht="18" customHeight="1">
      <c r="A57" s="225"/>
      <c r="B57" s="237"/>
      <c r="C57" s="237"/>
      <c r="D57" s="237"/>
      <c r="E57" s="238"/>
      <c r="F57" s="233"/>
      <c r="G57" s="233"/>
      <c r="H57" s="229"/>
      <c r="I57" s="228"/>
      <c r="J57" s="226"/>
      <c r="K57" s="226" t="s">
        <v>339</v>
      </c>
      <c r="L57" s="233">
        <v>0</v>
      </c>
      <c r="M57" s="233">
        <v>0</v>
      </c>
      <c r="N57" s="231"/>
      <c r="O57" s="232"/>
    </row>
    <row r="58" spans="1:15" s="37" customFormat="1" ht="18" customHeight="1">
      <c r="A58" s="225"/>
      <c r="B58" s="237"/>
      <c r="C58" s="226"/>
      <c r="D58" s="226"/>
      <c r="E58" s="226"/>
      <c r="H58" s="229"/>
      <c r="I58" s="228"/>
      <c r="J58" s="228"/>
      <c r="K58" s="238" t="s">
        <v>340</v>
      </c>
      <c r="L58" s="233">
        <v>0</v>
      </c>
      <c r="M58" s="233">
        <v>0</v>
      </c>
      <c r="N58" s="231"/>
      <c r="O58" s="232"/>
    </row>
    <row r="59" spans="1:15" s="37" customFormat="1" ht="18.75" customHeight="1">
      <c r="A59" s="225"/>
      <c r="B59" s="237"/>
      <c r="C59" s="237"/>
      <c r="D59" s="237"/>
      <c r="E59" s="238"/>
      <c r="F59" s="233"/>
      <c r="G59" s="233"/>
      <c r="H59" s="229"/>
      <c r="I59" s="228"/>
      <c r="J59" s="228"/>
      <c r="K59" s="238" t="s">
        <v>341</v>
      </c>
      <c r="L59" s="233">
        <v>0</v>
      </c>
      <c r="M59" s="233">
        <v>0</v>
      </c>
      <c r="N59" s="231"/>
      <c r="O59" s="232"/>
    </row>
    <row r="60" spans="1:15" s="37" customFormat="1" ht="18.75" customHeight="1">
      <c r="A60" s="225"/>
      <c r="B60" s="237"/>
      <c r="C60" s="237"/>
      <c r="D60" s="237"/>
      <c r="E60" s="238"/>
      <c r="F60" s="233"/>
      <c r="G60" s="233"/>
      <c r="H60" s="229"/>
      <c r="I60" s="228"/>
      <c r="J60" s="228"/>
      <c r="K60" s="238"/>
      <c r="L60" s="233"/>
      <c r="M60" s="233"/>
      <c r="N60" s="231"/>
      <c r="O60" s="232"/>
    </row>
    <row r="61" spans="1:15" s="37" customFormat="1" ht="18.75" customHeight="1">
      <c r="A61" s="225"/>
      <c r="B61" s="237"/>
      <c r="C61" s="239" t="s">
        <v>342</v>
      </c>
      <c r="D61" s="239"/>
      <c r="E61" s="239"/>
      <c r="F61" s="240">
        <v>3234125020</v>
      </c>
      <c r="G61" s="240">
        <v>2143361583</v>
      </c>
      <c r="H61" s="229"/>
      <c r="I61" s="239" t="s">
        <v>24</v>
      </c>
      <c r="J61" s="240"/>
      <c r="K61" s="241"/>
      <c r="L61" s="240">
        <v>5297979095</v>
      </c>
      <c r="M61" s="240">
        <v>3888494032</v>
      </c>
      <c r="N61" s="231"/>
      <c r="O61" s="232"/>
    </row>
    <row r="62" spans="1:15" s="37" customFormat="1" ht="6.75" customHeight="1" thickBot="1">
      <c r="A62" s="242"/>
      <c r="B62" s="243"/>
      <c r="C62" s="243"/>
      <c r="D62" s="243"/>
      <c r="E62" s="243"/>
      <c r="F62" s="244"/>
      <c r="G62" s="244"/>
      <c r="H62" s="245"/>
      <c r="I62" s="243"/>
      <c r="J62" s="243"/>
      <c r="K62" s="246"/>
      <c r="L62" s="247"/>
      <c r="M62" s="247"/>
      <c r="N62" s="248"/>
      <c r="O62" s="232"/>
    </row>
    <row r="63" spans="1:15" s="37" customFormat="1" ht="18.75" customHeight="1" thickTop="1">
      <c r="A63" s="249"/>
      <c r="B63" s="250"/>
      <c r="C63" s="239" t="s">
        <v>25</v>
      </c>
      <c r="D63" s="250"/>
      <c r="E63" s="251"/>
      <c r="F63" s="252"/>
      <c r="G63" s="252"/>
      <c r="H63" s="229"/>
      <c r="I63" s="239" t="s">
        <v>26</v>
      </c>
      <c r="J63" s="226"/>
      <c r="K63" s="226"/>
      <c r="N63" s="231"/>
      <c r="O63" s="232"/>
    </row>
    <row r="64" spans="1:15" s="37" customFormat="1" ht="8.25" customHeight="1">
      <c r="A64" s="225"/>
      <c r="B64" s="237"/>
      <c r="C64" s="237"/>
      <c r="D64" s="237"/>
      <c r="E64" s="237"/>
      <c r="F64" s="233"/>
      <c r="G64" s="233"/>
      <c r="H64" s="229"/>
      <c r="I64" s="228"/>
      <c r="J64" s="228"/>
      <c r="K64" s="253"/>
      <c r="L64" s="233"/>
      <c r="M64" s="233"/>
      <c r="N64" s="231"/>
      <c r="O64" s="232"/>
    </row>
    <row r="65" spans="1:15" s="37" customFormat="1" ht="18" customHeight="1">
      <c r="A65" s="225"/>
      <c r="B65" s="226"/>
      <c r="C65" s="226"/>
      <c r="D65" s="230" t="s">
        <v>27</v>
      </c>
      <c r="E65" s="238"/>
      <c r="F65" s="233">
        <v>904659394</v>
      </c>
      <c r="G65" s="233">
        <v>345828843</v>
      </c>
      <c r="H65" s="254"/>
      <c r="I65" s="255"/>
      <c r="J65" s="230" t="s">
        <v>28</v>
      </c>
      <c r="K65" s="226"/>
      <c r="L65" s="233">
        <v>0</v>
      </c>
      <c r="M65" s="233">
        <v>0</v>
      </c>
      <c r="N65" s="231"/>
      <c r="O65" s="232"/>
    </row>
    <row r="66" spans="1:15" s="37" customFormat="1" ht="18" customHeight="1">
      <c r="A66" s="225"/>
      <c r="B66" s="226"/>
      <c r="C66" s="226"/>
      <c r="D66" s="230"/>
      <c r="E66" s="238"/>
      <c r="F66" s="256"/>
      <c r="G66" s="256"/>
      <c r="H66" s="254"/>
      <c r="I66" s="255"/>
      <c r="J66" s="230"/>
      <c r="K66" s="226"/>
      <c r="L66" s="233"/>
      <c r="M66" s="233"/>
      <c r="N66" s="231"/>
      <c r="O66" s="232"/>
    </row>
    <row r="67" spans="1:15" s="37" customFormat="1" ht="18" customHeight="1">
      <c r="A67" s="225"/>
      <c r="B67" s="226"/>
      <c r="C67" s="226"/>
      <c r="D67" s="230" t="s">
        <v>29</v>
      </c>
      <c r="E67" s="238"/>
      <c r="F67" s="233">
        <v>0</v>
      </c>
      <c r="G67" s="233">
        <v>0</v>
      </c>
      <c r="H67" s="254"/>
      <c r="I67" s="255"/>
      <c r="J67" s="230" t="s">
        <v>30</v>
      </c>
      <c r="K67" s="226"/>
      <c r="L67" s="233">
        <v>0</v>
      </c>
      <c r="M67" s="233">
        <v>0</v>
      </c>
      <c r="N67" s="231"/>
      <c r="O67" s="232"/>
    </row>
    <row r="68" spans="1:15" s="37" customFormat="1" ht="18" customHeight="1">
      <c r="A68" s="225"/>
      <c r="B68" s="226"/>
      <c r="C68" s="226"/>
      <c r="D68" s="230"/>
      <c r="E68" s="238"/>
      <c r="F68" s="256"/>
      <c r="G68" s="256"/>
      <c r="H68" s="254"/>
      <c r="I68" s="255"/>
      <c r="J68" s="230"/>
      <c r="K68" s="226"/>
      <c r="L68" s="257"/>
      <c r="M68" s="257"/>
      <c r="N68" s="231"/>
      <c r="O68" s="232"/>
    </row>
    <row r="69" spans="1:15" s="37" customFormat="1" ht="18" customHeight="1">
      <c r="A69" s="225"/>
      <c r="B69" s="226"/>
      <c r="C69" s="226"/>
      <c r="D69" s="230" t="s">
        <v>343</v>
      </c>
      <c r="E69" s="238"/>
      <c r="F69" s="233">
        <v>6866086633</v>
      </c>
      <c r="G69" s="233">
        <v>6777349501</v>
      </c>
      <c r="H69" s="254"/>
      <c r="I69" s="255"/>
      <c r="J69" s="230" t="s">
        <v>32</v>
      </c>
      <c r="K69" s="226"/>
      <c r="L69" s="233">
        <v>3782468543</v>
      </c>
      <c r="M69" s="233">
        <v>4113431389</v>
      </c>
      <c r="N69" s="231"/>
      <c r="O69" s="232"/>
    </row>
    <row r="70" spans="1:15" s="37" customFormat="1" ht="18" customHeight="1">
      <c r="A70" s="225"/>
      <c r="B70" s="226"/>
      <c r="C70" s="226"/>
      <c r="D70" s="230"/>
      <c r="E70" s="238"/>
      <c r="F70" s="256"/>
      <c r="G70" s="256"/>
      <c r="H70" s="254"/>
      <c r="I70" s="255"/>
      <c r="J70" s="230"/>
      <c r="K70" s="226"/>
      <c r="L70" s="257"/>
      <c r="M70" s="257"/>
      <c r="N70" s="231"/>
      <c r="O70" s="232"/>
    </row>
    <row r="71" spans="1:15" s="37" customFormat="1" ht="18" customHeight="1">
      <c r="A71" s="225"/>
      <c r="B71" s="237"/>
      <c r="C71" s="237"/>
      <c r="D71" s="230" t="s">
        <v>33</v>
      </c>
      <c r="E71" s="238"/>
      <c r="F71" s="233">
        <v>1680018252</v>
      </c>
      <c r="G71" s="233">
        <v>1673251932</v>
      </c>
      <c r="H71" s="229"/>
      <c r="I71" s="228"/>
      <c r="J71" s="230" t="s">
        <v>34</v>
      </c>
      <c r="K71" s="237"/>
      <c r="L71" s="233">
        <v>8813265</v>
      </c>
      <c r="M71" s="233">
        <v>8813265</v>
      </c>
      <c r="N71" s="231"/>
      <c r="O71" s="232"/>
    </row>
    <row r="72" spans="1:15" s="37" customFormat="1" ht="18" customHeight="1">
      <c r="A72" s="225"/>
      <c r="B72" s="237"/>
      <c r="C72" s="237"/>
      <c r="D72" s="230"/>
      <c r="E72" s="238"/>
      <c r="F72" s="256"/>
      <c r="G72" s="256"/>
      <c r="H72" s="229"/>
      <c r="I72" s="228"/>
      <c r="J72" s="230"/>
      <c r="K72" s="237"/>
      <c r="L72" s="233"/>
      <c r="M72" s="233"/>
      <c r="N72" s="231"/>
      <c r="O72" s="232"/>
    </row>
    <row r="73" spans="1:15" s="37" customFormat="1" ht="18" customHeight="1">
      <c r="A73" s="225"/>
      <c r="B73" s="237"/>
      <c r="C73" s="237"/>
      <c r="D73" s="258" t="s">
        <v>35</v>
      </c>
      <c r="E73" s="238"/>
      <c r="F73" s="233">
        <v>96242245</v>
      </c>
      <c r="G73" s="233">
        <v>93794296</v>
      </c>
      <c r="H73" s="229"/>
      <c r="I73" s="228"/>
      <c r="J73" s="230" t="s">
        <v>344</v>
      </c>
      <c r="K73" s="237"/>
      <c r="L73" s="233">
        <v>0</v>
      </c>
      <c r="M73" s="233">
        <v>0</v>
      </c>
      <c r="N73" s="231"/>
      <c r="O73" s="232"/>
    </row>
    <row r="74" spans="1:15" s="37" customFormat="1" ht="18" customHeight="1">
      <c r="A74" s="225"/>
      <c r="B74" s="237"/>
      <c r="C74" s="237"/>
      <c r="D74" s="230"/>
      <c r="E74" s="238"/>
      <c r="F74" s="256"/>
      <c r="G74" s="256"/>
      <c r="H74" s="229"/>
      <c r="I74" s="228"/>
      <c r="J74" s="230"/>
      <c r="K74" s="237"/>
      <c r="L74" s="233"/>
      <c r="M74" s="233"/>
      <c r="N74" s="231"/>
      <c r="O74" s="232"/>
    </row>
    <row r="75" spans="1:15" s="37" customFormat="1" ht="18" customHeight="1">
      <c r="A75" s="225"/>
      <c r="B75" s="237"/>
      <c r="C75" s="237"/>
      <c r="D75" s="230" t="s">
        <v>37</v>
      </c>
      <c r="E75" s="238"/>
      <c r="F75" s="233">
        <v>0</v>
      </c>
      <c r="G75" s="233">
        <v>0</v>
      </c>
      <c r="H75" s="229"/>
      <c r="I75" s="228"/>
      <c r="J75" s="230" t="s">
        <v>38</v>
      </c>
      <c r="K75" s="237"/>
      <c r="L75" s="233">
        <v>0</v>
      </c>
      <c r="M75" s="233">
        <v>0</v>
      </c>
      <c r="N75" s="231"/>
      <c r="O75" s="232"/>
    </row>
    <row r="76" spans="1:15" s="37" customFormat="1" ht="18" customHeight="1">
      <c r="A76" s="225"/>
      <c r="B76" s="237"/>
      <c r="C76" s="237"/>
      <c r="D76" s="226"/>
      <c r="E76" s="238"/>
      <c r="F76" s="256"/>
      <c r="G76" s="256"/>
      <c r="H76" s="229"/>
      <c r="I76" s="228"/>
      <c r="J76" s="228"/>
      <c r="K76" s="237"/>
      <c r="L76" s="233"/>
      <c r="M76" s="233"/>
      <c r="N76" s="231"/>
      <c r="O76" s="232"/>
    </row>
    <row r="77" spans="1:15" s="37" customFormat="1" ht="18" customHeight="1">
      <c r="A77" s="225"/>
      <c r="B77" s="226"/>
      <c r="C77" s="226"/>
      <c r="D77" s="230" t="s">
        <v>39</v>
      </c>
      <c r="E77" s="238"/>
      <c r="F77" s="233">
        <v>436320707</v>
      </c>
      <c r="G77" s="233">
        <v>436320707</v>
      </c>
      <c r="H77" s="229"/>
      <c r="I77" s="228"/>
      <c r="J77" s="226"/>
      <c r="K77" s="226"/>
      <c r="L77" s="233"/>
      <c r="M77" s="233"/>
      <c r="N77" s="231"/>
      <c r="O77" s="232"/>
    </row>
    <row r="78" spans="1:15" s="37" customFormat="1" ht="18" customHeight="1">
      <c r="A78" s="225"/>
      <c r="B78" s="226"/>
      <c r="C78" s="226"/>
      <c r="D78" s="226"/>
      <c r="E78" s="238"/>
      <c r="F78" s="256"/>
      <c r="G78" s="256"/>
      <c r="H78" s="229"/>
      <c r="I78" s="239" t="s">
        <v>41</v>
      </c>
      <c r="J78" s="226"/>
      <c r="K78" s="226"/>
      <c r="L78" s="240">
        <v>3791281808</v>
      </c>
      <c r="M78" s="240">
        <v>4122244654</v>
      </c>
      <c r="N78" s="231"/>
      <c r="O78" s="232"/>
    </row>
    <row r="79" spans="1:15" s="37" customFormat="1" ht="18" customHeight="1">
      <c r="A79" s="225"/>
      <c r="B79" s="226"/>
      <c r="C79" s="226"/>
      <c r="D79" s="227" t="s">
        <v>40</v>
      </c>
      <c r="E79" s="259"/>
      <c r="F79" s="233">
        <v>0</v>
      </c>
      <c r="G79" s="233">
        <v>0</v>
      </c>
      <c r="H79" s="229"/>
      <c r="I79" s="228"/>
      <c r="J79" s="226"/>
      <c r="K79" s="226"/>
      <c r="L79" s="233"/>
      <c r="M79" s="233"/>
      <c r="N79" s="231"/>
      <c r="O79" s="232"/>
    </row>
    <row r="80" spans="1:15" s="37" customFormat="1" ht="18" customHeight="1">
      <c r="A80" s="225"/>
      <c r="B80" s="226"/>
      <c r="C80" s="226"/>
      <c r="D80" s="226"/>
      <c r="E80" s="238"/>
      <c r="F80" s="256"/>
      <c r="G80" s="256"/>
      <c r="H80" s="229"/>
      <c r="I80" s="228"/>
      <c r="J80" s="226"/>
      <c r="K80" s="226"/>
      <c r="L80" s="233"/>
      <c r="M80" s="233"/>
      <c r="N80" s="231"/>
      <c r="O80" s="232"/>
    </row>
    <row r="81" spans="1:15" s="37" customFormat="1" ht="18" customHeight="1">
      <c r="A81" s="225"/>
      <c r="B81" s="226"/>
      <c r="C81" s="226"/>
      <c r="D81" s="227" t="s">
        <v>42</v>
      </c>
      <c r="E81" s="238"/>
      <c r="F81" s="233">
        <v>0</v>
      </c>
      <c r="G81" s="233">
        <v>0</v>
      </c>
      <c r="H81" s="229"/>
      <c r="I81" s="228"/>
      <c r="J81" s="226"/>
      <c r="K81" s="226"/>
      <c r="L81" s="233"/>
      <c r="M81" s="233"/>
      <c r="N81" s="231"/>
      <c r="O81" s="232"/>
    </row>
    <row r="82" spans="1:15" s="37" customFormat="1" ht="18" customHeight="1">
      <c r="A82" s="225"/>
      <c r="B82" s="226"/>
      <c r="C82" s="226"/>
      <c r="D82" s="226"/>
      <c r="E82" s="238"/>
      <c r="F82" s="256"/>
      <c r="G82" s="256"/>
      <c r="H82" s="260" t="s">
        <v>345</v>
      </c>
      <c r="I82" s="228"/>
      <c r="J82" s="226"/>
      <c r="K82" s="226"/>
      <c r="L82" s="261">
        <v>9089260903</v>
      </c>
      <c r="M82" s="261">
        <v>8010738686</v>
      </c>
      <c r="N82" s="231"/>
      <c r="O82" s="232"/>
    </row>
    <row r="83" spans="1:15" s="37" customFormat="1" ht="18" customHeight="1">
      <c r="A83" s="225"/>
      <c r="B83" s="226"/>
      <c r="C83" s="226"/>
      <c r="D83" s="226"/>
      <c r="E83" s="238"/>
      <c r="F83" s="256"/>
      <c r="G83" s="256"/>
      <c r="H83" s="229"/>
      <c r="I83" s="228"/>
      <c r="J83" s="228"/>
      <c r="K83" s="238"/>
      <c r="L83" s="233"/>
      <c r="M83" s="233"/>
      <c r="N83" s="231"/>
      <c r="O83" s="232"/>
    </row>
    <row r="84" spans="1:15" s="37" customFormat="1" ht="18" customHeight="1">
      <c r="A84" s="225"/>
      <c r="B84" s="226"/>
      <c r="C84" s="239" t="s">
        <v>346</v>
      </c>
      <c r="D84" s="239"/>
      <c r="E84" s="239"/>
      <c r="F84" s="240">
        <v>9983327231</v>
      </c>
      <c r="G84" s="240">
        <v>9326545279</v>
      </c>
      <c r="H84" s="229"/>
      <c r="I84" s="228"/>
      <c r="J84" s="228"/>
      <c r="K84" s="238"/>
      <c r="L84" s="233"/>
      <c r="M84" s="233"/>
      <c r="N84" s="231"/>
      <c r="O84" s="232"/>
    </row>
    <row r="85" spans="1:15" s="37" customFormat="1" ht="18" customHeight="1">
      <c r="A85" s="225"/>
      <c r="B85" s="226"/>
      <c r="C85" s="226"/>
      <c r="D85" s="226"/>
      <c r="E85" s="238"/>
      <c r="F85" s="256"/>
      <c r="G85" s="256"/>
      <c r="H85" s="262" t="s">
        <v>347</v>
      </c>
      <c r="I85" s="228"/>
      <c r="J85" s="228"/>
      <c r="K85" s="238"/>
      <c r="L85" s="233"/>
      <c r="M85" s="233"/>
      <c r="N85" s="231"/>
      <c r="O85" s="232"/>
    </row>
    <row r="86" spans="1:15" s="37" customFormat="1" ht="18" customHeight="1">
      <c r="A86" s="225"/>
      <c r="B86" s="226"/>
      <c r="C86" s="226"/>
      <c r="D86" s="226"/>
      <c r="E86" s="238"/>
      <c r="F86" s="256"/>
      <c r="G86" s="256"/>
      <c r="H86" s="229"/>
      <c r="I86" s="228"/>
      <c r="J86" s="228"/>
      <c r="K86" s="238"/>
      <c r="L86" s="233"/>
      <c r="M86" s="233"/>
      <c r="N86" s="231"/>
      <c r="O86" s="232"/>
    </row>
    <row r="87" spans="1:15" s="37" customFormat="1" ht="18" customHeight="1">
      <c r="A87" s="225"/>
      <c r="B87" s="226"/>
      <c r="C87" s="226"/>
      <c r="D87" s="226"/>
      <c r="E87" s="238"/>
      <c r="F87" s="256"/>
      <c r="G87" s="256"/>
      <c r="H87" s="229"/>
      <c r="I87" s="239" t="s">
        <v>348</v>
      </c>
      <c r="J87" s="240"/>
      <c r="K87" s="241"/>
      <c r="L87" s="240">
        <v>1036918041</v>
      </c>
      <c r="M87" s="240">
        <v>1036918041</v>
      </c>
      <c r="N87" s="231"/>
      <c r="O87" s="232"/>
    </row>
    <row r="88" spans="1:15" s="37" customFormat="1" ht="18" customHeight="1">
      <c r="A88" s="225"/>
      <c r="B88" s="263" t="s">
        <v>349</v>
      </c>
      <c r="C88" s="226"/>
      <c r="D88" s="226"/>
      <c r="E88" s="238"/>
      <c r="F88" s="261">
        <v>13217452251</v>
      </c>
      <c r="G88" s="261">
        <v>11469906862</v>
      </c>
      <c r="H88" s="229"/>
      <c r="I88" s="228"/>
      <c r="J88" s="230" t="s">
        <v>48</v>
      </c>
      <c r="K88" s="238"/>
      <c r="L88" s="233">
        <v>1036918041</v>
      </c>
      <c r="M88" s="233">
        <v>1036918041</v>
      </c>
      <c r="N88" s="231"/>
      <c r="O88" s="232"/>
    </row>
    <row r="89" spans="1:15" s="37" customFormat="1" ht="18" customHeight="1">
      <c r="A89" s="225"/>
      <c r="E89" s="256"/>
      <c r="F89" s="256"/>
      <c r="G89" s="256"/>
      <c r="H89" s="229"/>
      <c r="I89" s="228"/>
      <c r="J89" s="230" t="s">
        <v>49</v>
      </c>
      <c r="K89" s="238"/>
      <c r="L89" s="233">
        <v>0</v>
      </c>
      <c r="M89" s="233">
        <v>0</v>
      </c>
      <c r="N89" s="231"/>
      <c r="O89" s="232"/>
    </row>
    <row r="90" spans="1:15" s="37" customFormat="1" ht="18" customHeight="1">
      <c r="A90" s="225"/>
      <c r="E90" s="256"/>
      <c r="F90" s="256"/>
      <c r="G90" s="256"/>
      <c r="H90" s="229"/>
      <c r="I90" s="228"/>
      <c r="J90" s="230" t="s">
        <v>50</v>
      </c>
      <c r="K90" s="238"/>
      <c r="L90" s="233">
        <v>0</v>
      </c>
      <c r="M90" s="233">
        <v>0</v>
      </c>
      <c r="N90" s="231"/>
      <c r="O90" s="232"/>
    </row>
    <row r="91" spans="1:15" s="37" customFormat="1" ht="18" customHeight="1">
      <c r="A91" s="225"/>
      <c r="E91" s="256"/>
      <c r="F91" s="256"/>
      <c r="G91" s="256"/>
      <c r="H91" s="229"/>
      <c r="I91" s="228"/>
      <c r="J91" s="228"/>
      <c r="K91" s="238"/>
      <c r="L91" s="233"/>
      <c r="M91" s="233"/>
      <c r="N91" s="231"/>
      <c r="O91" s="232"/>
    </row>
    <row r="92" spans="1:15" s="37" customFormat="1" ht="18" customHeight="1">
      <c r="A92" s="225"/>
      <c r="E92" s="256"/>
      <c r="F92" s="256"/>
      <c r="G92" s="256"/>
      <c r="H92" s="229"/>
      <c r="I92" s="239" t="s">
        <v>350</v>
      </c>
      <c r="J92" s="240"/>
      <c r="K92" s="241"/>
      <c r="L92" s="240">
        <v>3091273307</v>
      </c>
      <c r="M92" s="240">
        <v>2422250135</v>
      </c>
      <c r="N92" s="231"/>
      <c r="O92" s="232"/>
    </row>
    <row r="93" spans="1:15" s="37" customFormat="1" ht="18" customHeight="1">
      <c r="A93" s="225"/>
      <c r="E93" s="256"/>
      <c r="F93" s="256"/>
      <c r="G93" s="256"/>
      <c r="H93" s="229"/>
      <c r="I93" s="228"/>
      <c r="J93" s="230" t="s">
        <v>52</v>
      </c>
      <c r="K93" s="238"/>
      <c r="L93" s="228">
        <v>707765270</v>
      </c>
      <c r="M93" s="228">
        <v>1505744115</v>
      </c>
      <c r="N93" s="231"/>
      <c r="O93" s="232"/>
    </row>
    <row r="94" spans="1:15" s="37" customFormat="1" ht="18" customHeight="1">
      <c r="A94" s="225"/>
      <c r="E94" s="256"/>
      <c r="F94" s="256"/>
      <c r="G94" s="256"/>
      <c r="H94" s="229"/>
      <c r="I94" s="228"/>
      <c r="J94" s="230" t="s">
        <v>53</v>
      </c>
      <c r="K94" s="238"/>
      <c r="L94" s="233">
        <v>2546531703</v>
      </c>
      <c r="M94" s="233">
        <v>1079529686</v>
      </c>
      <c r="N94" s="231"/>
      <c r="O94" s="232"/>
    </row>
    <row r="95" spans="1:15" s="37" customFormat="1" ht="18" customHeight="1">
      <c r="A95" s="225"/>
      <c r="E95" s="256"/>
      <c r="F95" s="256"/>
      <c r="G95" s="256"/>
      <c r="H95" s="229"/>
      <c r="I95" s="228"/>
      <c r="J95" s="230" t="s">
        <v>54</v>
      </c>
      <c r="K95" s="238"/>
      <c r="L95" s="233">
        <v>0</v>
      </c>
      <c r="M95" s="233">
        <v>0</v>
      </c>
      <c r="N95" s="231"/>
      <c r="O95" s="232"/>
    </row>
    <row r="96" spans="1:15" s="37" customFormat="1" ht="18" customHeight="1">
      <c r="A96" s="225"/>
      <c r="E96" s="256"/>
      <c r="F96" s="256"/>
      <c r="G96" s="256"/>
      <c r="H96" s="264"/>
      <c r="I96" s="265"/>
      <c r="J96" s="230" t="s">
        <v>55</v>
      </c>
      <c r="K96" s="226"/>
      <c r="L96" s="236">
        <v>0</v>
      </c>
      <c r="M96" s="236">
        <v>0</v>
      </c>
      <c r="N96" s="231"/>
      <c r="O96" s="232"/>
    </row>
    <row r="97" spans="1:15" s="37" customFormat="1" ht="18" customHeight="1">
      <c r="A97" s="225"/>
      <c r="E97" s="38"/>
      <c r="F97" s="38"/>
      <c r="G97" s="38"/>
      <c r="H97" s="229"/>
      <c r="I97" s="228"/>
      <c r="J97" s="230" t="s">
        <v>56</v>
      </c>
      <c r="K97" s="226"/>
      <c r="L97" s="233">
        <v>-163023666</v>
      </c>
      <c r="M97" s="233">
        <v>-163023666</v>
      </c>
      <c r="N97" s="231"/>
      <c r="O97" s="232"/>
    </row>
    <row r="98" spans="1:15" s="37" customFormat="1" ht="18" customHeight="1">
      <c r="A98" s="225"/>
      <c r="E98" s="256"/>
      <c r="F98" s="38"/>
      <c r="G98" s="38"/>
      <c r="H98" s="229"/>
      <c r="I98" s="228"/>
      <c r="J98" s="228"/>
      <c r="K98" s="237"/>
      <c r="L98" s="233"/>
      <c r="M98" s="233"/>
      <c r="N98" s="231"/>
      <c r="O98" s="232"/>
    </row>
    <row r="99" spans="1:15" s="37" customFormat="1" ht="35.25" customHeight="1">
      <c r="A99" s="225"/>
      <c r="E99" s="256"/>
      <c r="F99" s="233"/>
      <c r="G99" s="233"/>
      <c r="H99" s="229"/>
      <c r="I99" s="559" t="s">
        <v>351</v>
      </c>
      <c r="J99" s="559"/>
      <c r="K99" s="559"/>
      <c r="L99" s="240">
        <v>0</v>
      </c>
      <c r="M99" s="240">
        <v>0</v>
      </c>
      <c r="N99" s="231"/>
      <c r="O99" s="232"/>
    </row>
    <row r="100" spans="1:15" s="37" customFormat="1" ht="18" customHeight="1">
      <c r="A100" s="225"/>
      <c r="E100" s="256"/>
      <c r="F100" s="233"/>
      <c r="G100" s="233"/>
      <c r="H100" s="229"/>
      <c r="I100" s="228"/>
      <c r="J100" s="230" t="s">
        <v>58</v>
      </c>
      <c r="K100" s="226"/>
      <c r="L100" s="233">
        <v>0</v>
      </c>
      <c r="M100" s="233">
        <v>0</v>
      </c>
      <c r="N100" s="231"/>
      <c r="O100" s="232"/>
    </row>
    <row r="101" spans="1:15" s="37" customFormat="1" ht="18" customHeight="1">
      <c r="A101" s="225"/>
      <c r="E101" s="256"/>
      <c r="F101" s="233"/>
      <c r="G101" s="233"/>
      <c r="H101" s="229"/>
      <c r="I101" s="228"/>
      <c r="J101" s="230" t="s">
        <v>59</v>
      </c>
      <c r="K101" s="237"/>
      <c r="L101" s="233">
        <v>0</v>
      </c>
      <c r="M101" s="233">
        <v>0</v>
      </c>
      <c r="N101" s="231"/>
      <c r="O101" s="232"/>
    </row>
    <row r="102" spans="1:15" s="37" customFormat="1" ht="18" customHeight="1">
      <c r="A102" s="225"/>
      <c r="E102" s="256"/>
      <c r="F102" s="233"/>
      <c r="G102" s="233"/>
      <c r="H102" s="229"/>
      <c r="I102" s="228"/>
      <c r="J102" s="228"/>
      <c r="K102" s="226"/>
      <c r="L102" s="252"/>
      <c r="M102" s="252"/>
      <c r="N102" s="231"/>
      <c r="O102" s="232"/>
    </row>
    <row r="103" spans="1:15" s="37" customFormat="1" ht="18" customHeight="1">
      <c r="A103" s="225"/>
      <c r="B103" s="266"/>
      <c r="C103" s="266"/>
      <c r="D103" s="266"/>
      <c r="E103" s="266"/>
      <c r="F103" s="267"/>
      <c r="G103" s="267"/>
      <c r="H103" s="268"/>
      <c r="I103" s="269"/>
      <c r="J103" s="269"/>
      <c r="K103" s="226"/>
      <c r="L103" s="233"/>
      <c r="M103" s="233"/>
      <c r="N103" s="231"/>
      <c r="O103" s="232"/>
    </row>
    <row r="104" spans="1:15" s="37" customFormat="1" ht="18" customHeight="1">
      <c r="A104" s="225"/>
      <c r="B104" s="266"/>
      <c r="C104" s="266"/>
      <c r="D104" s="266"/>
      <c r="E104" s="266"/>
      <c r="F104" s="267"/>
      <c r="G104" s="267"/>
      <c r="H104" s="260" t="s">
        <v>352</v>
      </c>
      <c r="I104" s="228"/>
      <c r="J104" s="226"/>
      <c r="K104" s="226"/>
      <c r="L104" s="261">
        <v>4128191348</v>
      </c>
      <c r="M104" s="261">
        <v>3459168176</v>
      </c>
      <c r="N104" s="231"/>
      <c r="O104" s="232"/>
    </row>
    <row r="105" spans="1:15" s="37" customFormat="1" ht="18" customHeight="1">
      <c r="A105" s="225"/>
      <c r="B105" s="266"/>
      <c r="C105" s="266"/>
      <c r="D105" s="266"/>
      <c r="E105" s="266"/>
      <c r="F105" s="267"/>
      <c r="G105" s="267"/>
      <c r="H105" s="260"/>
      <c r="I105" s="228"/>
      <c r="J105" s="226"/>
      <c r="K105" s="226"/>
      <c r="L105" s="252"/>
      <c r="M105" s="252"/>
      <c r="N105" s="231"/>
      <c r="O105" s="232"/>
    </row>
    <row r="106" spans="1:15" s="37" customFormat="1" ht="18" customHeight="1">
      <c r="A106" s="225"/>
      <c r="B106" s="266"/>
      <c r="C106" s="266"/>
      <c r="D106" s="266"/>
      <c r="E106" s="266"/>
      <c r="F106" s="267"/>
      <c r="G106" s="267"/>
      <c r="H106" s="260" t="s">
        <v>353</v>
      </c>
      <c r="I106" s="228"/>
      <c r="J106" s="226"/>
      <c r="K106" s="226"/>
      <c r="L106" s="261">
        <v>13217452251</v>
      </c>
      <c r="M106" s="261">
        <v>11469906862</v>
      </c>
      <c r="N106" s="231"/>
      <c r="O106" s="232"/>
    </row>
    <row r="107" spans="1:15" s="37" customFormat="1" ht="18" customHeight="1">
      <c r="A107" s="225"/>
      <c r="B107" s="266"/>
      <c r="C107" s="266"/>
      <c r="D107" s="266"/>
      <c r="E107" s="266"/>
      <c r="F107" s="267"/>
      <c r="G107" s="267"/>
      <c r="H107" s="270"/>
      <c r="I107" s="233"/>
      <c r="L107" s="252"/>
      <c r="M107" s="252"/>
      <c r="N107" s="231"/>
      <c r="O107" s="232"/>
    </row>
    <row r="108" spans="1:15" s="37" customFormat="1" ht="18" customHeight="1" thickBot="1">
      <c r="A108" s="271"/>
      <c r="B108" s="272"/>
      <c r="C108" s="272"/>
      <c r="D108" s="272"/>
      <c r="E108" s="272"/>
      <c r="F108" s="272"/>
      <c r="G108" s="272"/>
      <c r="H108" s="273"/>
      <c r="I108" s="272"/>
      <c r="J108" s="272"/>
      <c r="K108" s="272"/>
      <c r="L108" s="274"/>
      <c r="M108" s="274"/>
      <c r="N108" s="248"/>
      <c r="O108" s="232"/>
    </row>
    <row r="109" spans="1:15" s="37" customFormat="1" ht="3.75" customHeight="1" thickTop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275"/>
      <c r="M109" s="275"/>
      <c r="O109" s="232"/>
    </row>
    <row r="110" spans="1:15" s="276" customFormat="1" ht="22.5" customHeight="1">
      <c r="B110" s="39" t="s">
        <v>78</v>
      </c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277"/>
      <c r="O110" s="277"/>
    </row>
    <row r="111" spans="1:15" s="37" customFormat="1" ht="57" customHeight="1">
      <c r="B111" s="38"/>
      <c r="C111" s="38"/>
      <c r="D111" s="38"/>
      <c r="E111" s="560"/>
      <c r="F111" s="560"/>
      <c r="G111" s="278"/>
      <c r="H111" s="278"/>
      <c r="I111" s="278"/>
      <c r="J111" s="278"/>
      <c r="K111" s="279"/>
      <c r="L111" s="280" t="s">
        <v>354</v>
      </c>
      <c r="M111" s="280" t="s">
        <v>354</v>
      </c>
      <c r="N111" s="281"/>
      <c r="O111" s="232"/>
    </row>
    <row r="112" spans="1:15" s="37" customFormat="1" ht="14.1" customHeight="1">
      <c r="B112" s="282"/>
      <c r="C112" s="282"/>
      <c r="D112" s="282"/>
      <c r="E112" s="561"/>
      <c r="F112" s="561"/>
      <c r="G112" s="278"/>
      <c r="H112" s="278"/>
      <c r="I112" s="278"/>
      <c r="J112" s="278"/>
      <c r="K112" s="283"/>
      <c r="L112" s="40"/>
      <c r="M112" s="278"/>
      <c r="N112" s="281"/>
      <c r="O112" s="232"/>
    </row>
    <row r="113" spans="2:15" s="281" customFormat="1" ht="14.1" customHeight="1">
      <c r="B113" s="284"/>
      <c r="C113" s="284"/>
      <c r="D113" s="284"/>
      <c r="E113" s="562"/>
      <c r="F113" s="562"/>
      <c r="G113" s="285"/>
      <c r="H113" s="285"/>
      <c r="I113" s="285"/>
      <c r="J113" s="285"/>
      <c r="K113" s="286"/>
      <c r="L113" s="40"/>
      <c r="M113" s="278"/>
      <c r="O113" s="232"/>
    </row>
    <row r="114" spans="2:15" s="281" customFormat="1" ht="6.75" customHeight="1">
      <c r="B114" s="41"/>
      <c r="C114" s="41"/>
      <c r="D114" s="41"/>
      <c r="E114" s="37"/>
      <c r="F114" s="37"/>
      <c r="G114" s="37"/>
      <c r="H114" s="37"/>
      <c r="I114" s="37"/>
      <c r="J114" s="37"/>
      <c r="K114" s="37"/>
      <c r="L114" s="37"/>
      <c r="M114" s="37"/>
      <c r="O114" s="232"/>
    </row>
    <row r="115" spans="2:15" s="37" customFormat="1" ht="12.75">
      <c r="B115" s="41"/>
      <c r="C115" s="41"/>
      <c r="D115" s="41"/>
      <c r="N115" s="281"/>
      <c r="O115" s="232"/>
    </row>
    <row r="116" spans="2:15" s="37" customFormat="1" ht="12.75">
      <c r="B116" s="41"/>
      <c r="C116" s="41"/>
      <c r="D116" s="41"/>
      <c r="N116" s="281"/>
      <c r="O116" s="232"/>
    </row>
  </sheetData>
  <mergeCells count="12">
    <mergeCell ref="I99:K99"/>
    <mergeCell ref="E111:F111"/>
    <mergeCell ref="E112:F112"/>
    <mergeCell ref="E113:F113"/>
    <mergeCell ref="A1:N1"/>
    <mergeCell ref="A2:N2"/>
    <mergeCell ref="A3:N3"/>
    <mergeCell ref="A4:N4"/>
    <mergeCell ref="A5:N5"/>
    <mergeCell ref="A6:A7"/>
    <mergeCell ref="B6:E7"/>
    <mergeCell ref="H6:K7"/>
  </mergeCells>
  <printOptions horizontalCentered="1"/>
  <pageMargins left="0.35433070866141736" right="0" top="0.31496062992125984" bottom="0.31496062992125984" header="0" footer="0"/>
  <pageSetup scale="53" orientation="landscape" r:id="rId1"/>
  <rowBreaks count="1" manualBreakCount="1">
    <brk id="6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A52" zoomScale="70" zoomScaleNormal="70" workbookViewId="0">
      <selection activeCell="B54" sqref="B54:K63"/>
    </sheetView>
  </sheetViews>
  <sheetFormatPr baseColWidth="10" defaultRowHeight="12"/>
  <cols>
    <col min="1" max="1" width="2.140625" style="17" customWidth="1"/>
    <col min="2" max="3" width="1.7109375" style="17" customWidth="1"/>
    <col min="4" max="4" width="41.42578125" style="17" customWidth="1"/>
    <col min="5" max="11" width="25.7109375" style="17" customWidth="1"/>
    <col min="12" max="12" width="2.140625" style="17" customWidth="1"/>
    <col min="13" max="13" width="28.5703125" style="20" customWidth="1"/>
    <col min="14" max="14" width="14.7109375" style="20" customWidth="1"/>
    <col min="15" max="16384" width="11.42578125" style="20"/>
  </cols>
  <sheetData>
    <row r="1" spans="1:14" s="32" customFormat="1" ht="20.25" customHeight="1">
      <c r="A1" s="575" t="s">
        <v>134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</row>
    <row r="2" spans="1:14" s="32" customFormat="1" ht="15.75" customHeight="1">
      <c r="A2" s="576" t="s">
        <v>129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</row>
    <row r="3" spans="1:14" s="32" customFormat="1" ht="15.75" customHeight="1">
      <c r="A3" s="576" t="s">
        <v>135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</row>
    <row r="4" spans="1:14" s="32" customFormat="1" ht="15.75" customHeight="1">
      <c r="A4" s="576" t="s">
        <v>79</v>
      </c>
      <c r="B4" s="576"/>
      <c r="C4" s="576"/>
      <c r="D4" s="576"/>
      <c r="E4" s="576"/>
      <c r="F4" s="576"/>
      <c r="G4" s="576"/>
      <c r="H4" s="576"/>
      <c r="I4" s="576"/>
      <c r="J4" s="576"/>
      <c r="K4" s="576"/>
      <c r="L4" s="576"/>
    </row>
    <row r="5" spans="1:14" s="18" customFormat="1" ht="3.75" customHeight="1" thickBot="1">
      <c r="A5" s="29"/>
      <c r="B5" s="577"/>
      <c r="C5" s="577"/>
      <c r="D5" s="577"/>
      <c r="E5" s="577"/>
      <c r="F5" s="577"/>
      <c r="G5" s="577"/>
      <c r="H5" s="577"/>
      <c r="I5" s="577"/>
      <c r="J5" s="577"/>
      <c r="K5" s="577"/>
      <c r="L5" s="577"/>
    </row>
    <row r="6" spans="1:14" s="151" customFormat="1" ht="117.75" thickTop="1">
      <c r="A6" s="573" t="s">
        <v>100</v>
      </c>
      <c r="B6" s="574"/>
      <c r="C6" s="574"/>
      <c r="D6" s="574"/>
      <c r="E6" s="289" t="s">
        <v>130</v>
      </c>
      <c r="F6" s="289" t="s">
        <v>101</v>
      </c>
      <c r="G6" s="290" t="s">
        <v>102</v>
      </c>
      <c r="H6" s="290" t="s">
        <v>103</v>
      </c>
      <c r="I6" s="290" t="s">
        <v>99</v>
      </c>
      <c r="J6" s="289" t="s">
        <v>104</v>
      </c>
      <c r="K6" s="291" t="s">
        <v>105</v>
      </c>
      <c r="L6" s="292"/>
      <c r="M6" s="152"/>
      <c r="N6" s="152"/>
    </row>
    <row r="7" spans="1:14" s="18" customFormat="1" ht="3.75" customHeight="1">
      <c r="A7" s="293"/>
      <c r="B7" s="294"/>
      <c r="C7" s="294"/>
      <c r="D7" s="294"/>
      <c r="E7" s="295"/>
      <c r="F7" s="295"/>
      <c r="G7" s="295"/>
      <c r="H7" s="295"/>
      <c r="I7" s="295"/>
      <c r="J7" s="295"/>
      <c r="K7" s="296"/>
      <c r="L7" s="297"/>
      <c r="M7" s="152"/>
      <c r="N7" s="152"/>
    </row>
    <row r="8" spans="1:14" s="126" customFormat="1" ht="18" customHeight="1">
      <c r="A8" s="298"/>
      <c r="B8" s="578" t="s">
        <v>77</v>
      </c>
      <c r="C8" s="578"/>
      <c r="D8" s="578"/>
      <c r="E8" s="299">
        <v>4113431389</v>
      </c>
      <c r="F8" s="299">
        <v>868302361</v>
      </c>
      <c r="G8" s="299">
        <v>938515389</v>
      </c>
      <c r="H8" s="299">
        <v>0</v>
      </c>
      <c r="I8" s="299">
        <v>4043218361</v>
      </c>
      <c r="J8" s="299">
        <v>71645200</v>
      </c>
      <c r="K8" s="300">
        <v>0</v>
      </c>
      <c r="L8" s="301"/>
      <c r="M8" s="152"/>
      <c r="N8" s="152"/>
    </row>
    <row r="9" spans="1:14" s="18" customFormat="1" ht="18" customHeight="1">
      <c r="A9" s="302"/>
      <c r="B9" s="303"/>
      <c r="C9" s="303"/>
      <c r="D9" s="304"/>
      <c r="E9" s="305"/>
      <c r="F9" s="305"/>
      <c r="G9" s="306"/>
      <c r="H9" s="306"/>
      <c r="I9" s="307"/>
      <c r="J9" s="305"/>
      <c r="K9" s="308"/>
      <c r="L9" s="309"/>
      <c r="M9" s="152"/>
      <c r="N9" s="152"/>
    </row>
    <row r="10" spans="1:14" s="152" customFormat="1" ht="18" customHeight="1">
      <c r="A10" s="310"/>
      <c r="B10" s="311"/>
      <c r="C10" s="579" t="s">
        <v>90</v>
      </c>
      <c r="D10" s="579"/>
      <c r="E10" s="312">
        <v>0</v>
      </c>
      <c r="F10" s="312">
        <v>381802361</v>
      </c>
      <c r="G10" s="312">
        <v>121052543</v>
      </c>
      <c r="H10" s="312">
        <v>0</v>
      </c>
      <c r="I10" s="312">
        <v>260749818</v>
      </c>
      <c r="J10" s="312">
        <v>71645200</v>
      </c>
      <c r="K10" s="313">
        <v>0</v>
      </c>
      <c r="L10" s="314"/>
    </row>
    <row r="11" spans="1:14" s="144" customFormat="1" ht="18" customHeight="1">
      <c r="A11" s="315"/>
      <c r="B11" s="316"/>
      <c r="C11" s="317"/>
      <c r="D11" s="318" t="s">
        <v>73</v>
      </c>
      <c r="E11" s="319">
        <v>0</v>
      </c>
      <c r="F11" s="319">
        <v>381802361</v>
      </c>
      <c r="G11" s="319">
        <v>121052543</v>
      </c>
      <c r="H11" s="319">
        <v>0</v>
      </c>
      <c r="I11" s="319">
        <v>260749818</v>
      </c>
      <c r="J11" s="319">
        <v>71645200</v>
      </c>
      <c r="K11" s="320">
        <v>0</v>
      </c>
      <c r="L11" s="321"/>
      <c r="M11" s="152"/>
      <c r="N11" s="152"/>
    </row>
    <row r="12" spans="1:14" s="144" customFormat="1" ht="18" customHeight="1">
      <c r="A12" s="315"/>
      <c r="B12" s="316"/>
      <c r="C12" s="317"/>
      <c r="D12" s="318" t="s">
        <v>355</v>
      </c>
      <c r="E12" s="319">
        <v>0</v>
      </c>
      <c r="F12" s="319">
        <v>50756573</v>
      </c>
      <c r="G12" s="319">
        <v>50756573</v>
      </c>
      <c r="H12" s="319">
        <v>0</v>
      </c>
      <c r="I12" s="319">
        <v>0</v>
      </c>
      <c r="J12" s="319">
        <v>8539491</v>
      </c>
      <c r="K12" s="320">
        <v>0</v>
      </c>
      <c r="L12" s="321"/>
    </row>
    <row r="13" spans="1:14" s="144" customFormat="1" ht="18" customHeight="1">
      <c r="A13" s="315"/>
      <c r="B13" s="316"/>
      <c r="C13" s="317"/>
      <c r="D13" s="318" t="s">
        <v>356</v>
      </c>
      <c r="E13" s="319">
        <v>0</v>
      </c>
      <c r="F13" s="319">
        <v>53571429</v>
      </c>
      <c r="G13" s="319">
        <v>13392857</v>
      </c>
      <c r="H13" s="319">
        <v>0</v>
      </c>
      <c r="I13" s="319">
        <v>40178572</v>
      </c>
      <c r="J13" s="319">
        <v>9597108</v>
      </c>
      <c r="K13" s="320">
        <v>0</v>
      </c>
      <c r="L13" s="321"/>
    </row>
    <row r="14" spans="1:14" s="144" customFormat="1" ht="18" customHeight="1">
      <c r="A14" s="315"/>
      <c r="B14" s="316"/>
      <c r="C14" s="317"/>
      <c r="D14" s="318" t="s">
        <v>357</v>
      </c>
      <c r="E14" s="319">
        <v>0</v>
      </c>
      <c r="F14" s="319">
        <v>127717314</v>
      </c>
      <c r="G14" s="319">
        <v>20757899</v>
      </c>
      <c r="H14" s="319">
        <v>0</v>
      </c>
      <c r="I14" s="319">
        <v>106959415</v>
      </c>
      <c r="J14" s="319">
        <v>2962679</v>
      </c>
      <c r="K14" s="320">
        <v>0</v>
      </c>
      <c r="L14" s="321"/>
    </row>
    <row r="15" spans="1:14" s="144" customFormat="1" ht="18" customHeight="1">
      <c r="A15" s="315"/>
      <c r="B15" s="316"/>
      <c r="C15" s="317"/>
      <c r="D15" s="318" t="s">
        <v>358</v>
      </c>
      <c r="E15" s="319">
        <v>0</v>
      </c>
      <c r="F15" s="319">
        <v>12923463</v>
      </c>
      <c r="G15" s="319">
        <v>2320460</v>
      </c>
      <c r="H15" s="319">
        <v>0</v>
      </c>
      <c r="I15" s="319">
        <v>10603003</v>
      </c>
      <c r="J15" s="319">
        <v>519332</v>
      </c>
      <c r="K15" s="320">
        <v>0</v>
      </c>
      <c r="L15" s="321"/>
    </row>
    <row r="16" spans="1:14" s="144" customFormat="1" ht="18" customHeight="1">
      <c r="A16" s="315"/>
      <c r="B16" s="316"/>
      <c r="C16" s="317"/>
      <c r="D16" s="318" t="s">
        <v>359</v>
      </c>
      <c r="E16" s="319">
        <v>0</v>
      </c>
      <c r="F16" s="319">
        <v>82352941</v>
      </c>
      <c r="G16" s="319">
        <v>20588235</v>
      </c>
      <c r="H16" s="319">
        <v>0</v>
      </c>
      <c r="I16" s="319">
        <v>61764706</v>
      </c>
      <c r="J16" s="319">
        <v>21176139</v>
      </c>
      <c r="K16" s="320">
        <v>0</v>
      </c>
      <c r="L16" s="321"/>
    </row>
    <row r="17" spans="1:12" s="144" customFormat="1" ht="18" customHeight="1">
      <c r="A17" s="315"/>
      <c r="B17" s="316"/>
      <c r="C17" s="317"/>
      <c r="D17" s="318" t="s">
        <v>360</v>
      </c>
      <c r="E17" s="319">
        <v>0</v>
      </c>
      <c r="F17" s="319">
        <v>19230087</v>
      </c>
      <c r="G17" s="319">
        <v>4594447</v>
      </c>
      <c r="H17" s="319">
        <v>0</v>
      </c>
      <c r="I17" s="319">
        <v>14635640</v>
      </c>
      <c r="J17" s="319">
        <v>13361170</v>
      </c>
      <c r="K17" s="320">
        <v>0</v>
      </c>
      <c r="L17" s="321"/>
    </row>
    <row r="18" spans="1:12" s="144" customFormat="1" ht="18" customHeight="1">
      <c r="A18" s="315"/>
      <c r="B18" s="316"/>
      <c r="C18" s="317"/>
      <c r="D18" s="318" t="s">
        <v>361</v>
      </c>
      <c r="E18" s="319">
        <v>0</v>
      </c>
      <c r="F18" s="319">
        <v>35250554</v>
      </c>
      <c r="G18" s="319">
        <v>8642072</v>
      </c>
      <c r="H18" s="319">
        <v>0</v>
      </c>
      <c r="I18" s="319">
        <v>26608482</v>
      </c>
      <c r="J18" s="319">
        <v>9353178</v>
      </c>
      <c r="K18" s="320">
        <v>0</v>
      </c>
      <c r="L18" s="321"/>
    </row>
    <row r="19" spans="1:12" s="144" customFormat="1" ht="18" customHeight="1">
      <c r="A19" s="315"/>
      <c r="B19" s="316"/>
      <c r="C19" s="317"/>
      <c r="D19" s="318" t="s">
        <v>362</v>
      </c>
      <c r="E19" s="319">
        <v>0</v>
      </c>
      <c r="F19" s="319">
        <v>0</v>
      </c>
      <c r="G19" s="319">
        <v>0</v>
      </c>
      <c r="H19" s="319">
        <v>0</v>
      </c>
      <c r="I19" s="319">
        <v>0</v>
      </c>
      <c r="J19" s="319">
        <v>6136103</v>
      </c>
      <c r="K19" s="320">
        <v>0</v>
      </c>
      <c r="L19" s="321"/>
    </row>
    <row r="20" spans="1:12" s="144" customFormat="1" ht="18" customHeight="1">
      <c r="A20" s="315"/>
      <c r="B20" s="316"/>
      <c r="C20" s="322"/>
      <c r="D20" s="318" t="s">
        <v>74</v>
      </c>
      <c r="E20" s="319">
        <v>0</v>
      </c>
      <c r="F20" s="319">
        <v>0</v>
      </c>
      <c r="G20" s="319">
        <v>0</v>
      </c>
      <c r="H20" s="319">
        <v>0</v>
      </c>
      <c r="I20" s="319">
        <v>0</v>
      </c>
      <c r="J20" s="319">
        <v>0</v>
      </c>
      <c r="K20" s="320">
        <v>0</v>
      </c>
      <c r="L20" s="321"/>
    </row>
    <row r="21" spans="1:12" s="144" customFormat="1" ht="18" customHeight="1">
      <c r="A21" s="315"/>
      <c r="B21" s="316"/>
      <c r="C21" s="322"/>
      <c r="D21" s="318" t="s">
        <v>75</v>
      </c>
      <c r="E21" s="319">
        <v>0</v>
      </c>
      <c r="F21" s="319">
        <v>0</v>
      </c>
      <c r="G21" s="319">
        <v>0</v>
      </c>
      <c r="H21" s="319">
        <v>0</v>
      </c>
      <c r="I21" s="319">
        <v>0</v>
      </c>
      <c r="J21" s="319">
        <v>0</v>
      </c>
      <c r="K21" s="320">
        <v>0</v>
      </c>
      <c r="L21" s="321"/>
    </row>
    <row r="22" spans="1:12" s="148" customFormat="1" ht="18" customHeight="1">
      <c r="A22" s="323"/>
      <c r="B22" s="324"/>
      <c r="C22" s="325"/>
      <c r="D22" s="325"/>
      <c r="E22" s="326"/>
      <c r="F22" s="326"/>
      <c r="G22" s="306"/>
      <c r="H22" s="306"/>
      <c r="I22" s="306"/>
      <c r="J22" s="326"/>
      <c r="K22" s="327"/>
      <c r="L22" s="328"/>
    </row>
    <row r="23" spans="1:12" s="152" customFormat="1" ht="18" customHeight="1">
      <c r="A23" s="310"/>
      <c r="B23" s="311"/>
      <c r="C23" s="579" t="s">
        <v>80</v>
      </c>
      <c r="D23" s="579"/>
      <c r="E23" s="312">
        <v>4113431389</v>
      </c>
      <c r="F23" s="312">
        <v>486500000</v>
      </c>
      <c r="G23" s="312">
        <v>817462846</v>
      </c>
      <c r="H23" s="312">
        <v>0</v>
      </c>
      <c r="I23" s="312">
        <v>3782468543</v>
      </c>
      <c r="J23" s="312">
        <v>0</v>
      </c>
      <c r="K23" s="313">
        <v>0</v>
      </c>
      <c r="L23" s="314"/>
    </row>
    <row r="24" spans="1:12" s="144" customFormat="1" ht="18" customHeight="1">
      <c r="A24" s="315"/>
      <c r="B24" s="316"/>
      <c r="C24" s="317"/>
      <c r="D24" s="318" t="s">
        <v>73</v>
      </c>
      <c r="E24" s="319">
        <v>4113431389</v>
      </c>
      <c r="F24" s="319">
        <v>486500000</v>
      </c>
      <c r="G24" s="319">
        <v>817462846</v>
      </c>
      <c r="H24" s="319">
        <v>0</v>
      </c>
      <c r="I24" s="329">
        <v>3782468543</v>
      </c>
      <c r="J24" s="319">
        <v>0</v>
      </c>
      <c r="K24" s="320">
        <v>0</v>
      </c>
      <c r="L24" s="321"/>
    </row>
    <row r="25" spans="1:12" s="144" customFormat="1" ht="18" customHeight="1">
      <c r="A25" s="315"/>
      <c r="B25" s="316"/>
      <c r="C25" s="317"/>
      <c r="D25" s="318" t="s">
        <v>363</v>
      </c>
      <c r="E25" s="319">
        <v>486417057</v>
      </c>
      <c r="F25" s="319">
        <v>0</v>
      </c>
      <c r="G25" s="319">
        <v>486417057</v>
      </c>
      <c r="H25" s="319">
        <v>0</v>
      </c>
      <c r="I25" s="319">
        <v>0</v>
      </c>
      <c r="J25" s="319">
        <v>0</v>
      </c>
      <c r="K25" s="320">
        <v>0</v>
      </c>
      <c r="L25" s="321"/>
    </row>
    <row r="26" spans="1:12" s="144" customFormat="1" ht="18" customHeight="1">
      <c r="A26" s="315"/>
      <c r="B26" s="316"/>
      <c r="C26" s="317"/>
      <c r="D26" s="318" t="s">
        <v>364</v>
      </c>
      <c r="E26" s="319">
        <v>535714286</v>
      </c>
      <c r="F26" s="319">
        <v>0</v>
      </c>
      <c r="G26" s="319">
        <v>53571429</v>
      </c>
      <c r="H26" s="319">
        <v>0</v>
      </c>
      <c r="I26" s="319">
        <v>482142857</v>
      </c>
      <c r="J26" s="319">
        <v>0</v>
      </c>
      <c r="K26" s="320">
        <v>0</v>
      </c>
      <c r="L26" s="321"/>
    </row>
    <row r="27" spans="1:12" s="144" customFormat="1" ht="18" customHeight="1">
      <c r="A27" s="315"/>
      <c r="B27" s="316"/>
      <c r="C27" s="317"/>
      <c r="D27" s="318" t="s">
        <v>365</v>
      </c>
      <c r="E27" s="319">
        <v>1785939997</v>
      </c>
      <c r="F27" s="319">
        <v>0</v>
      </c>
      <c r="G27" s="319">
        <v>222993718</v>
      </c>
      <c r="H27" s="319">
        <v>0</v>
      </c>
      <c r="I27" s="319">
        <v>1562946279</v>
      </c>
      <c r="J27" s="319">
        <v>0</v>
      </c>
      <c r="K27" s="320">
        <v>0</v>
      </c>
      <c r="L27" s="321"/>
    </row>
    <row r="28" spans="1:12" s="144" customFormat="1" ht="18" customHeight="1">
      <c r="A28" s="315"/>
      <c r="B28" s="316"/>
      <c r="C28" s="317"/>
      <c r="D28" s="318" t="s">
        <v>366</v>
      </c>
      <c r="E28" s="319">
        <v>766589307</v>
      </c>
      <c r="F28" s="319">
        <v>0</v>
      </c>
      <c r="G28" s="319">
        <v>19230088</v>
      </c>
      <c r="H28" s="319">
        <v>0</v>
      </c>
      <c r="I28" s="319">
        <v>747359219</v>
      </c>
      <c r="J28" s="319">
        <v>0</v>
      </c>
      <c r="K28" s="320">
        <v>0</v>
      </c>
      <c r="L28" s="321"/>
    </row>
    <row r="29" spans="1:12" s="144" customFormat="1" ht="18" customHeight="1">
      <c r="A29" s="315"/>
      <c r="B29" s="316"/>
      <c r="C29" s="317"/>
      <c r="D29" s="318" t="s">
        <v>367</v>
      </c>
      <c r="E29" s="319">
        <v>538770742</v>
      </c>
      <c r="F29" s="319">
        <v>0</v>
      </c>
      <c r="G29" s="319">
        <v>35250554</v>
      </c>
      <c r="H29" s="319">
        <v>0</v>
      </c>
      <c r="I29" s="319">
        <v>503520188</v>
      </c>
      <c r="J29" s="319">
        <v>0</v>
      </c>
      <c r="K29" s="320">
        <v>0</v>
      </c>
      <c r="L29" s="321"/>
    </row>
    <row r="30" spans="1:12" s="144" customFormat="1" ht="18" customHeight="1">
      <c r="A30" s="315"/>
      <c r="B30" s="316"/>
      <c r="C30" s="317"/>
      <c r="D30" s="318" t="s">
        <v>368</v>
      </c>
      <c r="E30" s="319">
        <v>0</v>
      </c>
      <c r="F30" s="319">
        <v>486500000</v>
      </c>
      <c r="G30" s="319"/>
      <c r="H30" s="319"/>
      <c r="I30" s="319">
        <v>486500000</v>
      </c>
      <c r="J30" s="319">
        <v>0</v>
      </c>
      <c r="K30" s="320">
        <v>0</v>
      </c>
      <c r="L30" s="321"/>
    </row>
    <row r="31" spans="1:12" s="144" customFormat="1" ht="18" customHeight="1">
      <c r="A31" s="315"/>
      <c r="B31" s="316"/>
      <c r="C31" s="322"/>
      <c r="D31" s="318" t="s">
        <v>74</v>
      </c>
      <c r="E31" s="319">
        <v>0</v>
      </c>
      <c r="F31" s="319">
        <v>0</v>
      </c>
      <c r="G31" s="319"/>
      <c r="H31" s="319"/>
      <c r="I31" s="319">
        <v>0</v>
      </c>
      <c r="J31" s="319">
        <v>0</v>
      </c>
      <c r="K31" s="320">
        <v>0</v>
      </c>
      <c r="L31" s="321"/>
    </row>
    <row r="32" spans="1:12" s="144" customFormat="1" ht="18" customHeight="1">
      <c r="A32" s="315"/>
      <c r="B32" s="316"/>
      <c r="C32" s="322"/>
      <c r="D32" s="318" t="s">
        <v>75</v>
      </c>
      <c r="E32" s="319">
        <v>0</v>
      </c>
      <c r="F32" s="319">
        <v>0</v>
      </c>
      <c r="G32" s="319">
        <v>0</v>
      </c>
      <c r="H32" s="319">
        <v>0</v>
      </c>
      <c r="I32" s="319">
        <v>0</v>
      </c>
      <c r="J32" s="319">
        <v>0</v>
      </c>
      <c r="K32" s="320">
        <v>0</v>
      </c>
      <c r="L32" s="321"/>
    </row>
    <row r="33" spans="1:14" s="18" customFormat="1" ht="18" customHeight="1">
      <c r="A33" s="330"/>
      <c r="B33" s="303"/>
      <c r="C33" s="303"/>
      <c r="D33" s="223"/>
      <c r="E33" s="331"/>
      <c r="F33" s="331"/>
      <c r="G33" s="332"/>
      <c r="H33" s="332"/>
      <c r="I33" s="333"/>
      <c r="J33" s="334"/>
      <c r="K33" s="335"/>
      <c r="L33" s="336"/>
    </row>
    <row r="34" spans="1:14" s="126" customFormat="1" ht="18" customHeight="1">
      <c r="A34" s="298"/>
      <c r="B34" s="578" t="s">
        <v>76</v>
      </c>
      <c r="C34" s="578"/>
      <c r="D34" s="578"/>
      <c r="E34" s="299">
        <v>3897307297</v>
      </c>
      <c r="F34" s="337">
        <v>0</v>
      </c>
      <c r="G34" s="337">
        <v>0</v>
      </c>
      <c r="H34" s="337">
        <v>0</v>
      </c>
      <c r="I34" s="299">
        <v>5046042542</v>
      </c>
      <c r="J34" s="337">
        <v>0</v>
      </c>
      <c r="K34" s="338">
        <v>0</v>
      </c>
      <c r="L34" s="301"/>
      <c r="M34" s="580" t="str">
        <f>IF(E36='Fromato 1'!M82,"","ERROR")</f>
        <v/>
      </c>
    </row>
    <row r="35" spans="1:14" s="148" customFormat="1" ht="18" customHeight="1">
      <c r="A35" s="323"/>
      <c r="B35" s="324"/>
      <c r="C35" s="581"/>
      <c r="D35" s="581"/>
      <c r="E35" s="326"/>
      <c r="F35" s="326"/>
      <c r="G35" s="306"/>
      <c r="H35" s="306"/>
      <c r="I35" s="306"/>
      <c r="J35" s="339"/>
      <c r="K35" s="340"/>
      <c r="L35" s="328"/>
      <c r="M35" s="580"/>
    </row>
    <row r="36" spans="1:14" s="154" customFormat="1" ht="18" customHeight="1">
      <c r="A36" s="341"/>
      <c r="B36" s="583" t="s">
        <v>82</v>
      </c>
      <c r="C36" s="583"/>
      <c r="D36" s="584"/>
      <c r="E36" s="585">
        <v>8010738686</v>
      </c>
      <c r="F36" s="585">
        <v>0</v>
      </c>
      <c r="G36" s="585">
        <v>0</v>
      </c>
      <c r="H36" s="585">
        <v>0</v>
      </c>
      <c r="I36" s="588">
        <v>9089260903</v>
      </c>
      <c r="J36" s="585">
        <v>0</v>
      </c>
      <c r="K36" s="586">
        <v>0</v>
      </c>
      <c r="L36" s="342"/>
      <c r="M36" s="580" t="str">
        <f>IF(I36='Fromato 1'!L82,"","ERROR")</f>
        <v/>
      </c>
      <c r="N36" s="153"/>
    </row>
    <row r="37" spans="1:14" s="154" customFormat="1" ht="18" customHeight="1">
      <c r="A37" s="341"/>
      <c r="B37" s="583"/>
      <c r="C37" s="583"/>
      <c r="D37" s="584"/>
      <c r="E37" s="585"/>
      <c r="F37" s="585"/>
      <c r="G37" s="585"/>
      <c r="H37" s="585"/>
      <c r="I37" s="588"/>
      <c r="J37" s="585"/>
      <c r="K37" s="586"/>
      <c r="L37" s="342"/>
      <c r="M37" s="580"/>
      <c r="N37" s="153"/>
    </row>
    <row r="38" spans="1:14" s="148" customFormat="1" ht="18" customHeight="1">
      <c r="A38" s="323"/>
      <c r="B38" s="324"/>
      <c r="C38" s="581"/>
      <c r="D38" s="581"/>
      <c r="E38" s="326"/>
      <c r="F38" s="326"/>
      <c r="G38" s="306"/>
      <c r="H38" s="306"/>
      <c r="I38" s="306"/>
      <c r="J38" s="339"/>
      <c r="K38" s="340"/>
      <c r="L38" s="328"/>
    </row>
    <row r="39" spans="1:14" s="152" customFormat="1" ht="18" customHeight="1">
      <c r="A39" s="343"/>
      <c r="B39" s="587" t="s">
        <v>91</v>
      </c>
      <c r="C39" s="587"/>
      <c r="D39" s="587"/>
      <c r="E39" s="344"/>
      <c r="F39" s="344"/>
      <c r="G39" s="344"/>
      <c r="H39" s="344"/>
      <c r="I39" s="344"/>
      <c r="J39" s="344"/>
      <c r="K39" s="345"/>
      <c r="L39" s="346"/>
    </row>
    <row r="40" spans="1:14" s="144" customFormat="1" ht="18" customHeight="1">
      <c r="A40" s="315"/>
      <c r="B40" s="219"/>
      <c r="C40" s="582" t="s">
        <v>81</v>
      </c>
      <c r="D40" s="582"/>
      <c r="E40" s="319">
        <v>0</v>
      </c>
      <c r="F40" s="319">
        <v>0</v>
      </c>
      <c r="G40" s="319">
        <v>0</v>
      </c>
      <c r="H40" s="319">
        <v>0</v>
      </c>
      <c r="I40" s="347">
        <v>0</v>
      </c>
      <c r="J40" s="319">
        <v>0</v>
      </c>
      <c r="K40" s="320">
        <v>0</v>
      </c>
      <c r="L40" s="321"/>
    </row>
    <row r="41" spans="1:14" s="144" customFormat="1" ht="18" customHeight="1">
      <c r="A41" s="315"/>
      <c r="B41" s="219"/>
      <c r="C41" s="582" t="s">
        <v>83</v>
      </c>
      <c r="D41" s="582"/>
      <c r="E41" s="319">
        <v>0</v>
      </c>
      <c r="F41" s="319">
        <v>0</v>
      </c>
      <c r="G41" s="319">
        <v>0</v>
      </c>
      <c r="H41" s="319">
        <v>0</v>
      </c>
      <c r="I41" s="347">
        <v>0</v>
      </c>
      <c r="J41" s="319">
        <v>0</v>
      </c>
      <c r="K41" s="320">
        <v>0</v>
      </c>
      <c r="L41" s="321"/>
    </row>
    <row r="42" spans="1:14" s="144" customFormat="1" ht="18" customHeight="1">
      <c r="A42" s="315"/>
      <c r="B42" s="219"/>
      <c r="C42" s="582" t="s">
        <v>84</v>
      </c>
      <c r="D42" s="582"/>
      <c r="E42" s="319">
        <v>0</v>
      </c>
      <c r="F42" s="319">
        <v>0</v>
      </c>
      <c r="G42" s="319">
        <v>0</v>
      </c>
      <c r="H42" s="319">
        <v>0</v>
      </c>
      <c r="I42" s="347">
        <v>0</v>
      </c>
      <c r="J42" s="319">
        <v>0</v>
      </c>
      <c r="K42" s="320">
        <v>0</v>
      </c>
      <c r="L42" s="321"/>
    </row>
    <row r="43" spans="1:14" s="148" customFormat="1" ht="18" customHeight="1">
      <c r="A43" s="323"/>
      <c r="B43" s="324"/>
      <c r="C43" s="325"/>
      <c r="D43" s="348"/>
      <c r="E43" s="326"/>
      <c r="F43" s="326"/>
      <c r="G43" s="306"/>
      <c r="H43" s="306"/>
      <c r="I43" s="306"/>
      <c r="J43" s="339"/>
      <c r="K43" s="340"/>
      <c r="L43" s="328"/>
    </row>
    <row r="44" spans="1:14" s="152" customFormat="1" ht="18" customHeight="1">
      <c r="A44" s="343"/>
      <c r="B44" s="590" t="s">
        <v>92</v>
      </c>
      <c r="C44" s="590"/>
      <c r="D44" s="591"/>
      <c r="E44" s="344"/>
      <c r="F44" s="344"/>
      <c r="G44" s="349"/>
      <c r="H44" s="349"/>
      <c r="I44" s="349"/>
      <c r="J44" s="350"/>
      <c r="K44" s="351"/>
      <c r="L44" s="314"/>
    </row>
    <row r="45" spans="1:14" s="152" customFormat="1" ht="18" customHeight="1">
      <c r="A45" s="343"/>
      <c r="B45" s="590"/>
      <c r="C45" s="590"/>
      <c r="D45" s="591"/>
      <c r="E45" s="344"/>
      <c r="F45" s="344"/>
      <c r="G45" s="349"/>
      <c r="H45" s="349"/>
      <c r="I45" s="349"/>
      <c r="J45" s="350"/>
      <c r="K45" s="351"/>
      <c r="L45" s="314"/>
    </row>
    <row r="46" spans="1:14" s="144" customFormat="1" ht="18" customHeight="1">
      <c r="A46" s="315"/>
      <c r="B46" s="219"/>
      <c r="C46" s="582" t="s">
        <v>93</v>
      </c>
      <c r="D46" s="582"/>
      <c r="E46" s="319">
        <v>0</v>
      </c>
      <c r="F46" s="319">
        <v>0</v>
      </c>
      <c r="G46" s="319">
        <v>0</v>
      </c>
      <c r="H46" s="319">
        <v>0</v>
      </c>
      <c r="I46" s="347">
        <v>0</v>
      </c>
      <c r="J46" s="319">
        <v>0</v>
      </c>
      <c r="K46" s="320">
        <v>0</v>
      </c>
      <c r="L46" s="321"/>
    </row>
    <row r="47" spans="1:14" s="144" customFormat="1" ht="18" customHeight="1">
      <c r="A47" s="315"/>
      <c r="B47" s="219"/>
      <c r="C47" s="582" t="s">
        <v>94</v>
      </c>
      <c r="D47" s="582"/>
      <c r="E47" s="319">
        <v>0</v>
      </c>
      <c r="F47" s="319">
        <v>0</v>
      </c>
      <c r="G47" s="319">
        <v>0</v>
      </c>
      <c r="H47" s="319">
        <v>0</v>
      </c>
      <c r="I47" s="347">
        <v>0</v>
      </c>
      <c r="J47" s="319">
        <v>0</v>
      </c>
      <c r="K47" s="320">
        <v>0</v>
      </c>
      <c r="L47" s="321"/>
    </row>
    <row r="48" spans="1:14" s="144" customFormat="1" ht="18" customHeight="1">
      <c r="A48" s="315"/>
      <c r="B48" s="219"/>
      <c r="C48" s="582" t="s">
        <v>95</v>
      </c>
      <c r="D48" s="582"/>
      <c r="E48" s="319">
        <v>0</v>
      </c>
      <c r="F48" s="319">
        <v>0</v>
      </c>
      <c r="G48" s="319">
        <v>0</v>
      </c>
      <c r="H48" s="319">
        <v>0</v>
      </c>
      <c r="I48" s="347">
        <v>0</v>
      </c>
      <c r="J48" s="319">
        <v>0</v>
      </c>
      <c r="K48" s="320">
        <v>0</v>
      </c>
      <c r="L48" s="321"/>
    </row>
    <row r="49" spans="1:13" s="150" customFormat="1" ht="6.75" customHeight="1" thickBot="1">
      <c r="A49" s="352"/>
      <c r="B49" s="592"/>
      <c r="C49" s="592"/>
      <c r="D49" s="592"/>
      <c r="E49" s="353"/>
      <c r="F49" s="353"/>
      <c r="G49" s="354"/>
      <c r="H49" s="354"/>
      <c r="I49" s="354"/>
      <c r="J49" s="355"/>
      <c r="K49" s="356"/>
      <c r="L49" s="357"/>
      <c r="M49" s="155"/>
    </row>
    <row r="50" spans="1:13" s="18" customFormat="1" ht="11.25" customHeight="1" thickTop="1">
      <c r="A50" s="358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</row>
    <row r="51" spans="1:13" s="157" customFormat="1" ht="48" customHeight="1">
      <c r="A51" s="593">
        <v>1</v>
      </c>
      <c r="B51" s="593"/>
      <c r="C51" s="593"/>
      <c r="D51" s="594" t="s">
        <v>86</v>
      </c>
      <c r="E51" s="594"/>
      <c r="F51" s="594"/>
      <c r="G51" s="594"/>
      <c r="H51" s="594"/>
      <c r="I51" s="594"/>
      <c r="J51" s="594"/>
      <c r="K51" s="594"/>
      <c r="L51" s="359"/>
    </row>
    <row r="52" spans="1:13" s="157" customFormat="1" ht="21.75" customHeight="1">
      <c r="A52" s="595">
        <v>2</v>
      </c>
      <c r="B52" s="595"/>
      <c r="C52" s="595"/>
      <c r="D52" s="596" t="s">
        <v>85</v>
      </c>
      <c r="E52" s="596"/>
      <c r="F52" s="596"/>
      <c r="G52" s="596"/>
      <c r="H52" s="596"/>
      <c r="I52" s="596"/>
      <c r="J52" s="596"/>
      <c r="K52" s="596"/>
    </row>
    <row r="53" spans="1:13" s="18" customFormat="1" ht="36.75" customHeight="1" thickBot="1">
      <c r="A53" s="156"/>
      <c r="B53" s="158"/>
      <c r="C53" s="158"/>
      <c r="D53" s="159"/>
      <c r="E53" s="160"/>
      <c r="F53" s="161"/>
      <c r="G53" s="159"/>
      <c r="H53" s="159"/>
      <c r="I53" s="160"/>
      <c r="J53" s="161"/>
      <c r="K53" s="161"/>
      <c r="L53" s="156"/>
    </row>
    <row r="54" spans="1:13" s="163" customFormat="1" ht="67.5" customHeight="1" thickTop="1">
      <c r="A54" s="360"/>
      <c r="B54" s="589" t="s">
        <v>106</v>
      </c>
      <c r="C54" s="589"/>
      <c r="D54" s="589"/>
      <c r="E54" s="589"/>
      <c r="F54" s="589"/>
      <c r="G54" s="361" t="s">
        <v>107</v>
      </c>
      <c r="H54" s="361" t="s">
        <v>108</v>
      </c>
      <c r="I54" s="362" t="s">
        <v>109</v>
      </c>
      <c r="J54" s="362" t="s">
        <v>110</v>
      </c>
      <c r="K54" s="363" t="s">
        <v>111</v>
      </c>
      <c r="L54" s="162"/>
    </row>
    <row r="55" spans="1:13" s="18" customFormat="1" ht="6" customHeight="1">
      <c r="A55" s="164"/>
      <c r="B55" s="222"/>
      <c r="C55" s="364"/>
      <c r="D55" s="364"/>
      <c r="E55" s="364"/>
      <c r="F55" s="222"/>
      <c r="G55" s="365"/>
      <c r="H55" s="365"/>
      <c r="I55" s="365"/>
      <c r="J55" s="365"/>
      <c r="K55" s="364"/>
      <c r="L55" s="165"/>
    </row>
    <row r="56" spans="1:13" s="167" customFormat="1" ht="17.25" customHeight="1">
      <c r="A56" s="166"/>
      <c r="B56" s="366" t="s">
        <v>87</v>
      </c>
      <c r="C56" s="366"/>
      <c r="D56" s="366"/>
      <c r="E56" s="366"/>
      <c r="F56" s="367"/>
      <c r="G56" s="368"/>
      <c r="H56" s="368"/>
      <c r="I56" s="368"/>
      <c r="J56" s="368"/>
      <c r="K56" s="369"/>
      <c r="L56" s="168"/>
    </row>
    <row r="57" spans="1:13" s="18" customFormat="1" ht="6" customHeight="1">
      <c r="A57" s="169"/>
      <c r="B57" s="222"/>
      <c r="C57" s="370"/>
      <c r="D57" s="370"/>
      <c r="E57" s="371"/>
      <c r="F57" s="371"/>
      <c r="G57" s="372"/>
      <c r="H57" s="372"/>
      <c r="I57" s="372"/>
      <c r="J57" s="372"/>
      <c r="K57" s="371"/>
      <c r="L57" s="165"/>
    </row>
    <row r="58" spans="1:13" s="152" customFormat="1" ht="17.25" customHeight="1">
      <c r="A58" s="170"/>
      <c r="B58" s="373"/>
      <c r="C58" s="374" t="s">
        <v>88</v>
      </c>
      <c r="D58" s="373"/>
      <c r="E58" s="374"/>
      <c r="F58" s="374"/>
      <c r="G58" s="344">
        <v>0</v>
      </c>
      <c r="H58" s="344">
        <v>0</v>
      </c>
      <c r="I58" s="344">
        <v>0</v>
      </c>
      <c r="J58" s="344">
        <v>0</v>
      </c>
      <c r="K58" s="375">
        <v>0</v>
      </c>
      <c r="L58" s="171"/>
    </row>
    <row r="59" spans="1:13" s="152" customFormat="1" ht="17.25" customHeight="1">
      <c r="A59" s="172"/>
      <c r="B59" s="373"/>
      <c r="C59" s="374" t="s">
        <v>89</v>
      </c>
      <c r="D59" s="373"/>
      <c r="E59" s="374"/>
      <c r="F59" s="374"/>
      <c r="G59" s="344">
        <v>0</v>
      </c>
      <c r="H59" s="344">
        <v>0</v>
      </c>
      <c r="I59" s="344">
        <v>0</v>
      </c>
      <c r="J59" s="344">
        <v>0</v>
      </c>
      <c r="K59" s="375">
        <v>0</v>
      </c>
      <c r="L59" s="171"/>
    </row>
    <row r="60" spans="1:13" s="152" customFormat="1" ht="17.25" customHeight="1">
      <c r="A60" s="172"/>
      <c r="B60" s="373"/>
      <c r="C60" s="374" t="s">
        <v>369</v>
      </c>
      <c r="D60" s="373"/>
      <c r="E60" s="374"/>
      <c r="F60" s="374"/>
      <c r="G60" s="344">
        <v>0</v>
      </c>
      <c r="H60" s="344">
        <v>0</v>
      </c>
      <c r="I60" s="344">
        <v>0</v>
      </c>
      <c r="J60" s="344">
        <v>0</v>
      </c>
      <c r="K60" s="375">
        <v>0</v>
      </c>
      <c r="L60" s="171"/>
    </row>
    <row r="61" spans="1:13" s="152" customFormat="1" ht="17.25" customHeight="1" thickBot="1">
      <c r="A61" s="173"/>
      <c r="B61" s="376"/>
      <c r="C61" s="377"/>
      <c r="D61" s="376"/>
      <c r="E61" s="377"/>
      <c r="F61" s="377"/>
      <c r="G61" s="378"/>
      <c r="H61" s="378"/>
      <c r="I61" s="378"/>
      <c r="J61" s="378"/>
      <c r="K61" s="379"/>
      <c r="L61" s="174"/>
    </row>
    <row r="62" spans="1:13" s="18" customFormat="1" ht="3.75" customHeight="1" thickTop="1">
      <c r="A62" s="175"/>
      <c r="B62" s="374"/>
      <c r="C62" s="374"/>
      <c r="D62" s="374"/>
      <c r="E62" s="380"/>
      <c r="F62" s="380"/>
      <c r="G62" s="381"/>
      <c r="H62" s="381"/>
      <c r="I62" s="381"/>
      <c r="J62" s="382"/>
      <c r="K62" s="383"/>
      <c r="L62" s="156"/>
    </row>
    <row r="63" spans="1:13" s="18" customFormat="1" ht="18" customHeight="1">
      <c r="A63" s="156"/>
      <c r="B63" s="384" t="s">
        <v>78</v>
      </c>
      <c r="C63" s="385"/>
      <c r="D63" s="386"/>
      <c r="E63" s="387"/>
      <c r="F63" s="387"/>
      <c r="G63" s="386"/>
      <c r="H63" s="386"/>
      <c r="I63" s="387"/>
      <c r="J63" s="387"/>
      <c r="K63" s="387"/>
      <c r="L63" s="156"/>
    </row>
    <row r="64" spans="1:13" ht="15">
      <c r="A64" s="18"/>
      <c r="B64" s="20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1:12" ht="27.75">
      <c r="A65" s="20"/>
      <c r="B65" s="21"/>
      <c r="C65" s="22"/>
      <c r="D65" s="23"/>
      <c r="E65" s="23"/>
      <c r="F65" s="23"/>
      <c r="G65" s="20"/>
      <c r="H65" s="20"/>
      <c r="I65" s="24"/>
      <c r="J65" s="16"/>
      <c r="K65" s="30"/>
      <c r="L65" s="23"/>
    </row>
    <row r="66" spans="1:12">
      <c r="A66" s="20"/>
      <c r="B66" s="21"/>
      <c r="C66" s="597"/>
      <c r="D66" s="597"/>
      <c r="E66" s="23"/>
      <c r="F66" s="23"/>
      <c r="G66" s="20"/>
      <c r="H66" s="20"/>
      <c r="I66" s="598"/>
      <c r="J66" s="598"/>
      <c r="K66" s="23"/>
      <c r="L66" s="23"/>
    </row>
    <row r="67" spans="1:12" ht="12.75">
      <c r="A67" s="20"/>
      <c r="B67" s="25"/>
      <c r="C67" s="599"/>
      <c r="D67" s="599"/>
      <c r="E67" s="23"/>
      <c r="F67" s="23"/>
      <c r="G67" s="23"/>
      <c r="H67" s="23"/>
      <c r="I67" s="599"/>
      <c r="J67" s="599"/>
      <c r="K67" s="26"/>
      <c r="L67" s="23"/>
    </row>
    <row r="68" spans="1:12" ht="12.75">
      <c r="A68" s="20"/>
      <c r="B68" s="27"/>
      <c r="C68" s="600"/>
      <c r="D68" s="600"/>
      <c r="E68" s="28"/>
      <c r="F68" s="28"/>
      <c r="G68" s="28"/>
      <c r="H68" s="28"/>
      <c r="I68" s="600"/>
      <c r="J68" s="600"/>
      <c r="K68" s="26"/>
      <c r="L68" s="23"/>
    </row>
  </sheetData>
  <mergeCells count="42">
    <mergeCell ref="C66:D66"/>
    <mergeCell ref="I66:J66"/>
    <mergeCell ref="C67:D67"/>
    <mergeCell ref="I67:J67"/>
    <mergeCell ref="C68:D68"/>
    <mergeCell ref="I68:J68"/>
    <mergeCell ref="B54:F54"/>
    <mergeCell ref="C41:D41"/>
    <mergeCell ref="C42:D42"/>
    <mergeCell ref="B44:D45"/>
    <mergeCell ref="C46:D46"/>
    <mergeCell ref="C47:D47"/>
    <mergeCell ref="C48:D48"/>
    <mergeCell ref="B49:D49"/>
    <mergeCell ref="A51:C51"/>
    <mergeCell ref="D51:K51"/>
    <mergeCell ref="A52:C52"/>
    <mergeCell ref="D52:K52"/>
    <mergeCell ref="J36:J37"/>
    <mergeCell ref="K36:K37"/>
    <mergeCell ref="M36:M37"/>
    <mergeCell ref="C38:D38"/>
    <mergeCell ref="B39:D39"/>
    <mergeCell ref="H36:H37"/>
    <mergeCell ref="I36:I37"/>
    <mergeCell ref="C40:D40"/>
    <mergeCell ref="B36:D37"/>
    <mergeCell ref="E36:E37"/>
    <mergeCell ref="F36:F37"/>
    <mergeCell ref="G36:G37"/>
    <mergeCell ref="B8:D8"/>
    <mergeCell ref="C10:D10"/>
    <mergeCell ref="C23:D23"/>
    <mergeCell ref="B34:D34"/>
    <mergeCell ref="M34:M35"/>
    <mergeCell ref="C35:D35"/>
    <mergeCell ref="A6:D6"/>
    <mergeCell ref="A1:L1"/>
    <mergeCell ref="A2:L2"/>
    <mergeCell ref="A3:L3"/>
    <mergeCell ref="A4:L4"/>
    <mergeCell ref="B5:L5"/>
  </mergeCells>
  <printOptions horizontalCentered="1"/>
  <pageMargins left="0.11811023622047245" right="0.11811023622047245" top="0.70866141732283472" bottom="0.35433070866141736" header="0" footer="0"/>
  <pageSetup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55" zoomScaleNormal="55" workbookViewId="0">
      <selection activeCell="I12" sqref="I12"/>
    </sheetView>
  </sheetViews>
  <sheetFormatPr baseColWidth="10" defaultRowHeight="12"/>
  <cols>
    <col min="1" max="2" width="2.140625" style="17" customWidth="1"/>
    <col min="3" max="3" width="2.7109375" style="17" customWidth="1"/>
    <col min="4" max="4" width="34.42578125" style="17" customWidth="1"/>
    <col min="5" max="7" width="18.5703125" style="17" customWidth="1"/>
    <col min="8" max="8" width="18.28515625" style="17" customWidth="1"/>
    <col min="9" max="9" width="18.5703125" style="17" customWidth="1"/>
    <col min="10" max="11" width="25.5703125" style="17" customWidth="1"/>
    <col min="12" max="12" width="22.42578125" style="17" customWidth="1"/>
    <col min="13" max="13" width="22.5703125" style="17" customWidth="1"/>
    <col min="14" max="14" width="18.28515625" style="17" customWidth="1"/>
    <col min="15" max="15" width="2.140625" style="17" customWidth="1"/>
    <col min="16" max="16384" width="11.42578125" style="20"/>
  </cols>
  <sheetData>
    <row r="1" spans="1:15" s="31" customFormat="1" ht="20.25" customHeight="1">
      <c r="A1" s="575" t="s">
        <v>134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</row>
    <row r="2" spans="1:15" s="33" customFormat="1" ht="16.5" customHeight="1">
      <c r="A2" s="576" t="s">
        <v>123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</row>
    <row r="3" spans="1:15" s="33" customFormat="1" ht="16.5" customHeight="1">
      <c r="A3" s="576" t="s">
        <v>135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</row>
    <row r="4" spans="1:15" s="33" customFormat="1" ht="16.5" customHeight="1">
      <c r="A4" s="576" t="s">
        <v>79</v>
      </c>
      <c r="B4" s="576"/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</row>
    <row r="5" spans="1:15" s="18" customFormat="1" ht="3.75" customHeight="1" thickBot="1">
      <c r="A5" s="29"/>
      <c r="B5" s="577"/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7"/>
      <c r="N5" s="577"/>
      <c r="O5" s="577"/>
    </row>
    <row r="6" spans="1:15" s="163" customFormat="1" ht="197.25" customHeight="1" thickTop="1">
      <c r="A6" s="573" t="s">
        <v>112</v>
      </c>
      <c r="B6" s="574"/>
      <c r="C6" s="574"/>
      <c r="D6" s="574"/>
      <c r="E6" s="289" t="s">
        <v>96</v>
      </c>
      <c r="F6" s="289" t="s">
        <v>113</v>
      </c>
      <c r="G6" s="290" t="s">
        <v>97</v>
      </c>
      <c r="H6" s="290" t="s">
        <v>114</v>
      </c>
      <c r="I6" s="290" t="s">
        <v>98</v>
      </c>
      <c r="J6" s="289" t="s">
        <v>115</v>
      </c>
      <c r="K6" s="291" t="s">
        <v>124</v>
      </c>
      <c r="L6" s="289" t="s">
        <v>131</v>
      </c>
      <c r="M6" s="289" t="s">
        <v>132</v>
      </c>
      <c r="N6" s="388" t="s">
        <v>133</v>
      </c>
      <c r="O6" s="389"/>
    </row>
    <row r="7" spans="1:15" s="18" customFormat="1" ht="3.75" customHeight="1">
      <c r="A7" s="293"/>
      <c r="B7" s="294"/>
      <c r="C7" s="294"/>
      <c r="D7" s="294"/>
      <c r="E7" s="295"/>
      <c r="F7" s="295"/>
      <c r="G7" s="295"/>
      <c r="H7" s="295"/>
      <c r="I7" s="295"/>
      <c r="J7" s="295"/>
      <c r="K7" s="296"/>
      <c r="L7" s="390"/>
      <c r="M7" s="390"/>
      <c r="N7" s="294"/>
      <c r="O7" s="391"/>
    </row>
    <row r="8" spans="1:15" s="126" customFormat="1" ht="18" customHeight="1">
      <c r="A8" s="298"/>
      <c r="B8" s="578" t="s">
        <v>116</v>
      </c>
      <c r="C8" s="578"/>
      <c r="D8" s="578"/>
      <c r="E8" s="299"/>
      <c r="F8" s="299"/>
      <c r="G8" s="299"/>
      <c r="H8" s="299">
        <v>0</v>
      </c>
      <c r="I8" s="299"/>
      <c r="J8" s="299">
        <v>0</v>
      </c>
      <c r="K8" s="299">
        <v>0</v>
      </c>
      <c r="L8" s="299">
        <v>0</v>
      </c>
      <c r="M8" s="299">
        <v>0</v>
      </c>
      <c r="N8" s="300">
        <v>0</v>
      </c>
      <c r="O8" s="301"/>
    </row>
    <row r="9" spans="1:15" s="18" customFormat="1" ht="18" customHeight="1">
      <c r="A9" s="302"/>
      <c r="B9" s="303"/>
      <c r="C9" s="303"/>
      <c r="D9" s="304"/>
      <c r="E9" s="305"/>
      <c r="F9" s="305"/>
      <c r="G9" s="306"/>
      <c r="H9" s="306"/>
      <c r="I9" s="307"/>
      <c r="J9" s="305"/>
      <c r="K9" s="308"/>
      <c r="L9" s="392"/>
      <c r="M9" s="392"/>
      <c r="N9" s="393"/>
      <c r="O9" s="309"/>
    </row>
    <row r="10" spans="1:15" s="176" customFormat="1" ht="18" customHeight="1">
      <c r="A10" s="310"/>
      <c r="B10" s="311"/>
      <c r="C10" s="601" t="s">
        <v>117</v>
      </c>
      <c r="D10" s="601"/>
      <c r="E10" s="394"/>
      <c r="F10" s="394"/>
      <c r="G10" s="394"/>
      <c r="H10" s="395">
        <v>0</v>
      </c>
      <c r="I10" s="394"/>
      <c r="J10" s="395">
        <v>0</v>
      </c>
      <c r="K10" s="395">
        <v>0</v>
      </c>
      <c r="L10" s="395">
        <v>0</v>
      </c>
      <c r="M10" s="395">
        <v>0</v>
      </c>
      <c r="N10" s="396">
        <v>0</v>
      </c>
      <c r="O10" s="314"/>
    </row>
    <row r="11" spans="1:15" s="176" customFormat="1" ht="18" customHeight="1">
      <c r="A11" s="397"/>
      <c r="B11" s="398"/>
      <c r="C11" s="601" t="s">
        <v>120</v>
      </c>
      <c r="D11" s="601"/>
      <c r="E11" s="394"/>
      <c r="F11" s="394"/>
      <c r="G11" s="394"/>
      <c r="H11" s="395">
        <v>0</v>
      </c>
      <c r="I11" s="394"/>
      <c r="J11" s="395">
        <v>0</v>
      </c>
      <c r="K11" s="395">
        <v>0</v>
      </c>
      <c r="L11" s="395">
        <v>0</v>
      </c>
      <c r="M11" s="395">
        <v>0</v>
      </c>
      <c r="N11" s="396">
        <v>0</v>
      </c>
      <c r="O11" s="399"/>
    </row>
    <row r="12" spans="1:15" s="176" customFormat="1" ht="18" customHeight="1">
      <c r="A12" s="397"/>
      <c r="B12" s="398"/>
      <c r="C12" s="601" t="s">
        <v>121</v>
      </c>
      <c r="D12" s="601"/>
      <c r="E12" s="394"/>
      <c r="F12" s="394"/>
      <c r="G12" s="394"/>
      <c r="H12" s="395">
        <v>0</v>
      </c>
      <c r="I12" s="394"/>
      <c r="J12" s="395">
        <v>0</v>
      </c>
      <c r="K12" s="395">
        <v>0</v>
      </c>
      <c r="L12" s="395">
        <v>0</v>
      </c>
      <c r="M12" s="395">
        <v>0</v>
      </c>
      <c r="N12" s="396">
        <v>0</v>
      </c>
      <c r="O12" s="399"/>
    </row>
    <row r="13" spans="1:15" s="176" customFormat="1" ht="18" customHeight="1">
      <c r="A13" s="397"/>
      <c r="B13" s="398"/>
      <c r="C13" s="601" t="s">
        <v>122</v>
      </c>
      <c r="D13" s="601"/>
      <c r="E13" s="394"/>
      <c r="F13" s="394"/>
      <c r="G13" s="394"/>
      <c r="H13" s="395">
        <v>0</v>
      </c>
      <c r="I13" s="394"/>
      <c r="J13" s="395">
        <v>0</v>
      </c>
      <c r="K13" s="395">
        <v>0</v>
      </c>
      <c r="L13" s="395">
        <v>0</v>
      </c>
      <c r="M13" s="395">
        <v>0</v>
      </c>
      <c r="N13" s="396">
        <v>0</v>
      </c>
      <c r="O13" s="399"/>
    </row>
    <row r="14" spans="1:15" s="148" customFormat="1" ht="18" customHeight="1">
      <c r="A14" s="323"/>
      <c r="B14" s="324"/>
      <c r="C14" s="325"/>
      <c r="D14" s="325"/>
      <c r="E14" s="326"/>
      <c r="F14" s="326"/>
      <c r="G14" s="306"/>
      <c r="H14" s="306"/>
      <c r="I14" s="306"/>
      <c r="J14" s="326"/>
      <c r="K14" s="327"/>
      <c r="L14" s="392"/>
      <c r="M14" s="392"/>
      <c r="N14" s="400"/>
      <c r="O14" s="328"/>
    </row>
    <row r="15" spans="1:15" s="126" customFormat="1" ht="18" customHeight="1">
      <c r="A15" s="298"/>
      <c r="B15" s="578" t="s">
        <v>118</v>
      </c>
      <c r="C15" s="578"/>
      <c r="D15" s="578"/>
      <c r="E15" s="299"/>
      <c r="F15" s="299"/>
      <c r="G15" s="299"/>
      <c r="H15" s="299">
        <v>0</v>
      </c>
      <c r="I15" s="299"/>
      <c r="J15" s="299">
        <v>0</v>
      </c>
      <c r="K15" s="299">
        <v>0</v>
      </c>
      <c r="L15" s="299">
        <v>0</v>
      </c>
      <c r="M15" s="299">
        <v>0</v>
      </c>
      <c r="N15" s="300">
        <v>0</v>
      </c>
      <c r="O15" s="301"/>
    </row>
    <row r="16" spans="1:15" s="18" customFormat="1" ht="18" customHeight="1">
      <c r="A16" s="302"/>
      <c r="B16" s="303"/>
      <c r="C16" s="303"/>
      <c r="D16" s="304"/>
      <c r="E16" s="401"/>
      <c r="F16" s="305"/>
      <c r="G16" s="306"/>
      <c r="H16" s="306"/>
      <c r="I16" s="307"/>
      <c r="J16" s="305"/>
      <c r="K16" s="308"/>
      <c r="L16" s="392"/>
      <c r="M16" s="392"/>
      <c r="N16" s="393"/>
      <c r="O16" s="309"/>
    </row>
    <row r="17" spans="1:16" s="176" customFormat="1" ht="18" customHeight="1">
      <c r="A17" s="310"/>
      <c r="B17" s="311"/>
      <c r="C17" s="601" t="s">
        <v>125</v>
      </c>
      <c r="D17" s="601"/>
      <c r="E17" s="394"/>
      <c r="F17" s="394"/>
      <c r="G17" s="394"/>
      <c r="H17" s="395">
        <v>0</v>
      </c>
      <c r="I17" s="394"/>
      <c r="J17" s="395">
        <v>0</v>
      </c>
      <c r="K17" s="395">
        <v>0</v>
      </c>
      <c r="L17" s="395">
        <v>0</v>
      </c>
      <c r="M17" s="395">
        <v>0</v>
      </c>
      <c r="N17" s="396">
        <v>0</v>
      </c>
      <c r="O17" s="314"/>
    </row>
    <row r="18" spans="1:16" s="176" customFormat="1" ht="18" customHeight="1">
      <c r="A18" s="397"/>
      <c r="B18" s="398"/>
      <c r="C18" s="601" t="s">
        <v>126</v>
      </c>
      <c r="D18" s="601"/>
      <c r="E18" s="394"/>
      <c r="F18" s="394"/>
      <c r="G18" s="394"/>
      <c r="H18" s="395">
        <v>0</v>
      </c>
      <c r="I18" s="394"/>
      <c r="J18" s="395">
        <v>0</v>
      </c>
      <c r="K18" s="402">
        <v>0</v>
      </c>
      <c r="L18" s="395">
        <v>0</v>
      </c>
      <c r="M18" s="395">
        <v>0</v>
      </c>
      <c r="N18" s="403">
        <v>0</v>
      </c>
      <c r="O18" s="399"/>
    </row>
    <row r="19" spans="1:16" s="176" customFormat="1" ht="18" customHeight="1">
      <c r="A19" s="397"/>
      <c r="B19" s="398"/>
      <c r="C19" s="601" t="s">
        <v>127</v>
      </c>
      <c r="D19" s="601"/>
      <c r="E19" s="394"/>
      <c r="F19" s="394"/>
      <c r="G19" s="394"/>
      <c r="H19" s="395">
        <v>0</v>
      </c>
      <c r="I19" s="394"/>
      <c r="J19" s="395">
        <v>0</v>
      </c>
      <c r="K19" s="402">
        <v>0</v>
      </c>
      <c r="L19" s="395">
        <v>0</v>
      </c>
      <c r="M19" s="395">
        <v>0</v>
      </c>
      <c r="N19" s="403">
        <v>0</v>
      </c>
      <c r="O19" s="399"/>
    </row>
    <row r="20" spans="1:16" s="176" customFormat="1" ht="18" customHeight="1">
      <c r="A20" s="397"/>
      <c r="B20" s="398"/>
      <c r="C20" s="601" t="s">
        <v>128</v>
      </c>
      <c r="D20" s="601"/>
      <c r="E20" s="394"/>
      <c r="F20" s="394"/>
      <c r="G20" s="394"/>
      <c r="H20" s="395">
        <v>0</v>
      </c>
      <c r="I20" s="394"/>
      <c r="J20" s="395">
        <v>0</v>
      </c>
      <c r="K20" s="402">
        <v>0</v>
      </c>
      <c r="L20" s="395">
        <v>0</v>
      </c>
      <c r="M20" s="395">
        <v>0</v>
      </c>
      <c r="N20" s="403">
        <v>0</v>
      </c>
      <c r="O20" s="399"/>
    </row>
    <row r="21" spans="1:16" s="150" customFormat="1" ht="18" customHeight="1">
      <c r="A21" s="404"/>
      <c r="B21" s="221"/>
      <c r="C21" s="602"/>
      <c r="D21" s="602"/>
      <c r="E21" s="392"/>
      <c r="F21" s="392"/>
      <c r="G21" s="392"/>
      <c r="H21" s="392"/>
      <c r="I21" s="392"/>
      <c r="J21" s="392"/>
      <c r="K21" s="405"/>
      <c r="L21" s="406"/>
      <c r="M21" s="406"/>
      <c r="N21" s="407"/>
      <c r="O21" s="408"/>
    </row>
    <row r="22" spans="1:16" s="126" customFormat="1" ht="18" customHeight="1">
      <c r="A22" s="298"/>
      <c r="B22" s="583" t="s">
        <v>119</v>
      </c>
      <c r="C22" s="583"/>
      <c r="D22" s="584"/>
      <c r="E22" s="588"/>
      <c r="F22" s="588"/>
      <c r="G22" s="588"/>
      <c r="H22" s="588">
        <v>0</v>
      </c>
      <c r="I22" s="588"/>
      <c r="J22" s="588">
        <v>0</v>
      </c>
      <c r="K22" s="588">
        <v>0</v>
      </c>
      <c r="L22" s="588">
        <v>0</v>
      </c>
      <c r="M22" s="588">
        <v>0</v>
      </c>
      <c r="N22" s="603">
        <v>0</v>
      </c>
      <c r="O22" s="301"/>
    </row>
    <row r="23" spans="1:16" s="126" customFormat="1" ht="18" customHeight="1">
      <c r="A23" s="298"/>
      <c r="B23" s="583"/>
      <c r="C23" s="583"/>
      <c r="D23" s="584"/>
      <c r="E23" s="588"/>
      <c r="F23" s="588"/>
      <c r="G23" s="588"/>
      <c r="H23" s="588"/>
      <c r="I23" s="588"/>
      <c r="J23" s="588"/>
      <c r="K23" s="588"/>
      <c r="L23" s="588"/>
      <c r="M23" s="588"/>
      <c r="N23" s="603"/>
      <c r="O23" s="301"/>
    </row>
    <row r="24" spans="1:16" s="150" customFormat="1" ht="18" customHeight="1" thickBot="1">
      <c r="A24" s="352"/>
      <c r="B24" s="592"/>
      <c r="C24" s="592"/>
      <c r="D24" s="592"/>
      <c r="E24" s="353"/>
      <c r="F24" s="353"/>
      <c r="G24" s="354"/>
      <c r="H24" s="354"/>
      <c r="I24" s="354"/>
      <c r="J24" s="355"/>
      <c r="K24" s="355"/>
      <c r="L24" s="355"/>
      <c r="M24" s="355"/>
      <c r="N24" s="409"/>
      <c r="O24" s="357"/>
      <c r="P24" s="155"/>
    </row>
    <row r="25" spans="1:16" s="18" customFormat="1" ht="3.75" customHeight="1" thickTop="1">
      <c r="A25" s="358"/>
      <c r="B25" s="604"/>
      <c r="C25" s="604"/>
      <c r="D25" s="604"/>
      <c r="E25" s="604"/>
      <c r="F25" s="604"/>
      <c r="G25" s="604"/>
      <c r="H25" s="604"/>
      <c r="I25" s="604"/>
      <c r="J25" s="604"/>
      <c r="K25" s="604"/>
      <c r="L25" s="604"/>
      <c r="M25" s="604"/>
      <c r="N25" s="604"/>
      <c r="O25" s="604"/>
    </row>
    <row r="26" spans="1:16" ht="15">
      <c r="A26" s="222"/>
      <c r="B26" s="605" t="s">
        <v>78</v>
      </c>
      <c r="C26" s="605"/>
      <c r="D26" s="605"/>
      <c r="E26" s="605"/>
      <c r="F26" s="605"/>
      <c r="G26" s="605"/>
      <c r="H26" s="605"/>
      <c r="I26" s="605"/>
      <c r="J26" s="605"/>
      <c r="K26" s="605"/>
      <c r="L26" s="605"/>
      <c r="M26" s="605"/>
      <c r="N26" s="605"/>
      <c r="O26" s="605"/>
    </row>
    <row r="27" spans="1:16" ht="27.75">
      <c r="A27" s="20"/>
      <c r="B27" s="21"/>
      <c r="C27" s="22"/>
      <c r="D27" s="23"/>
      <c r="E27" s="23"/>
      <c r="F27" s="23"/>
      <c r="G27" s="20"/>
      <c r="H27" s="20"/>
      <c r="I27" s="24"/>
      <c r="J27" s="16"/>
      <c r="K27" s="30"/>
      <c r="L27" s="30"/>
      <c r="M27" s="30"/>
      <c r="N27" s="30"/>
      <c r="O27" s="23"/>
    </row>
    <row r="28" spans="1:16">
      <c r="A28" s="20"/>
      <c r="B28" s="21"/>
      <c r="C28" s="597"/>
      <c r="D28" s="597"/>
      <c r="E28" s="23"/>
      <c r="F28" s="23"/>
      <c r="G28" s="20"/>
      <c r="H28" s="20"/>
      <c r="I28" s="598"/>
      <c r="J28" s="598"/>
      <c r="K28" s="23"/>
      <c r="L28" s="23"/>
      <c r="M28" s="23"/>
      <c r="N28" s="23"/>
      <c r="O28" s="23"/>
    </row>
    <row r="29" spans="1:16" ht="12.75">
      <c r="A29" s="20"/>
      <c r="B29" s="25"/>
      <c r="C29" s="599"/>
      <c r="D29" s="599"/>
      <c r="E29" s="23"/>
      <c r="F29" s="23"/>
      <c r="G29" s="23"/>
      <c r="H29" s="23"/>
      <c r="I29" s="599"/>
      <c r="J29" s="599"/>
      <c r="K29" s="26"/>
      <c r="L29" s="26"/>
      <c r="M29" s="26"/>
      <c r="N29" s="26"/>
      <c r="O29" s="23"/>
    </row>
    <row r="30" spans="1:16" ht="12.75">
      <c r="A30" s="20"/>
      <c r="B30" s="27"/>
      <c r="C30" s="600"/>
      <c r="D30" s="600"/>
      <c r="E30" s="28"/>
      <c r="F30" s="28"/>
      <c r="G30" s="28"/>
      <c r="H30" s="28"/>
      <c r="I30" s="600"/>
      <c r="J30" s="600"/>
      <c r="K30" s="26"/>
      <c r="L30" s="26"/>
      <c r="M30" s="26"/>
      <c r="N30" s="26"/>
      <c r="O30" s="23"/>
    </row>
  </sheetData>
  <sheetProtection selectLockedCells="1"/>
  <mergeCells count="37">
    <mergeCell ref="C30:D30"/>
    <mergeCell ref="I30:J30"/>
    <mergeCell ref="K22:K23"/>
    <mergeCell ref="L22:L23"/>
    <mergeCell ref="M22:M23"/>
    <mergeCell ref="B26:O26"/>
    <mergeCell ref="C28:D28"/>
    <mergeCell ref="I28:J28"/>
    <mergeCell ref="C29:D29"/>
    <mergeCell ref="I29:J29"/>
    <mergeCell ref="N22:N23"/>
    <mergeCell ref="B24:D24"/>
    <mergeCell ref="B25:O25"/>
    <mergeCell ref="E22:E23"/>
    <mergeCell ref="F22:F23"/>
    <mergeCell ref="G22:G23"/>
    <mergeCell ref="H22:H23"/>
    <mergeCell ref="I22:I23"/>
    <mergeCell ref="J22:J23"/>
    <mergeCell ref="B22:D23"/>
    <mergeCell ref="C17:D17"/>
    <mergeCell ref="C18:D18"/>
    <mergeCell ref="C19:D19"/>
    <mergeCell ref="C20:D20"/>
    <mergeCell ref="C21:D21"/>
    <mergeCell ref="B15:D15"/>
    <mergeCell ref="A1:O1"/>
    <mergeCell ref="A2:O2"/>
    <mergeCell ref="A3:O3"/>
    <mergeCell ref="A4:O4"/>
    <mergeCell ref="B5:O5"/>
    <mergeCell ref="A6:D6"/>
    <mergeCell ref="B8:D8"/>
    <mergeCell ref="C10:D10"/>
    <mergeCell ref="C11:D11"/>
    <mergeCell ref="C12:D12"/>
    <mergeCell ref="C13:D13"/>
  </mergeCells>
  <printOptions horizontalCentered="1"/>
  <pageMargins left="0.19685039370078741" right="0.19685039370078741" top="0.70866141732283472" bottom="0.35433070866141736" header="0" footer="0"/>
  <pageSetup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zoomScale="85" zoomScaleNormal="85" workbookViewId="0">
      <selection activeCell="A66" sqref="A66:G66"/>
    </sheetView>
  </sheetViews>
  <sheetFormatPr baseColWidth="10" defaultRowHeight="15"/>
  <cols>
    <col min="1" max="1" width="2.140625" style="191" customWidth="1"/>
    <col min="2" max="2" width="1.7109375" style="191" customWidth="1"/>
    <col min="3" max="3" width="107.140625" style="191" customWidth="1"/>
    <col min="4" max="6" width="27.85546875" style="191" customWidth="1"/>
    <col min="7" max="7" width="2.140625" style="192" customWidth="1"/>
    <col min="8" max="14" width="11.42578125" style="421"/>
    <col min="15" max="16384" width="11.42578125" style="191"/>
  </cols>
  <sheetData>
    <row r="1" spans="1:14" s="177" customFormat="1" ht="20.25" customHeight="1">
      <c r="A1" s="563" t="s">
        <v>134</v>
      </c>
      <c r="B1" s="563"/>
      <c r="C1" s="563"/>
      <c r="D1" s="563"/>
      <c r="E1" s="563"/>
      <c r="F1" s="563"/>
      <c r="G1" s="563"/>
      <c r="H1" s="411"/>
      <c r="I1" s="411"/>
      <c r="J1" s="411"/>
      <c r="K1" s="411"/>
      <c r="L1" s="411"/>
      <c r="M1" s="411"/>
      <c r="N1" s="411"/>
    </row>
    <row r="2" spans="1:14" s="178" customFormat="1" ht="17.25" customHeight="1">
      <c r="A2" s="564" t="s">
        <v>370</v>
      </c>
      <c r="B2" s="564"/>
      <c r="C2" s="564"/>
      <c r="D2" s="564"/>
      <c r="E2" s="564"/>
      <c r="F2" s="564"/>
      <c r="G2" s="564"/>
      <c r="H2" s="412"/>
      <c r="I2" s="412"/>
      <c r="J2" s="412"/>
      <c r="K2" s="412"/>
      <c r="L2" s="412"/>
      <c r="M2" s="412"/>
      <c r="N2" s="412"/>
    </row>
    <row r="3" spans="1:14" s="178" customFormat="1" ht="17.25" customHeight="1">
      <c r="A3" s="564" t="s">
        <v>135</v>
      </c>
      <c r="B3" s="564"/>
      <c r="C3" s="564"/>
      <c r="D3" s="564"/>
      <c r="E3" s="564"/>
      <c r="F3" s="564"/>
      <c r="G3" s="564"/>
      <c r="H3" s="412"/>
      <c r="I3" s="412"/>
      <c r="J3" s="412"/>
      <c r="K3" s="412"/>
      <c r="L3" s="412"/>
      <c r="M3" s="412"/>
      <c r="N3" s="412"/>
    </row>
    <row r="4" spans="1:14" s="178" customFormat="1" ht="17.25" customHeight="1">
      <c r="A4" s="564" t="s">
        <v>79</v>
      </c>
      <c r="B4" s="564"/>
      <c r="C4" s="564"/>
      <c r="D4" s="564"/>
      <c r="E4" s="564"/>
      <c r="F4" s="564"/>
      <c r="G4" s="564"/>
      <c r="H4" s="412"/>
      <c r="I4" s="412"/>
      <c r="J4" s="412"/>
      <c r="K4" s="412"/>
      <c r="L4" s="412"/>
      <c r="M4" s="412"/>
      <c r="N4" s="412"/>
    </row>
    <row r="5" spans="1:14" s="181" customFormat="1" ht="4.5" customHeight="1" thickBot="1">
      <c r="A5" s="179"/>
      <c r="B5" s="179"/>
      <c r="C5" s="179"/>
      <c r="D5" s="179"/>
      <c r="E5" s="179"/>
      <c r="F5" s="179"/>
      <c r="G5" s="180"/>
      <c r="H5" s="413"/>
      <c r="I5" s="413"/>
      <c r="J5" s="413"/>
      <c r="K5" s="413"/>
      <c r="L5" s="413"/>
      <c r="M5" s="413"/>
      <c r="N5" s="413"/>
    </row>
    <row r="6" spans="1:14" s="182" customFormat="1" ht="45" customHeight="1" thickTop="1">
      <c r="A6" s="607" t="s">
        <v>371</v>
      </c>
      <c r="B6" s="608"/>
      <c r="C6" s="608"/>
      <c r="D6" s="362" t="s">
        <v>372</v>
      </c>
      <c r="E6" s="362" t="s">
        <v>373</v>
      </c>
      <c r="F6" s="422" t="s">
        <v>374</v>
      </c>
      <c r="G6" s="215"/>
      <c r="H6" s="414"/>
      <c r="I6" s="414"/>
      <c r="J6" s="414"/>
      <c r="K6" s="414"/>
      <c r="L6" s="414"/>
      <c r="M6" s="414"/>
      <c r="N6" s="414"/>
    </row>
    <row r="7" spans="1:14" s="181" customFormat="1" ht="11.25" customHeight="1">
      <c r="A7" s="423"/>
      <c r="B7" s="424"/>
      <c r="C7" s="424"/>
      <c r="D7" s="425"/>
      <c r="E7" s="425"/>
      <c r="F7" s="424"/>
      <c r="G7" s="410"/>
      <c r="H7" s="415"/>
      <c r="I7" s="415"/>
      <c r="J7" s="415"/>
      <c r="K7" s="415"/>
      <c r="L7" s="415"/>
      <c r="M7" s="415"/>
      <c r="N7" s="415"/>
    </row>
    <row r="8" spans="1:14" s="184" customFormat="1" ht="18" customHeight="1">
      <c r="A8" s="426"/>
      <c r="B8" s="606" t="s">
        <v>375</v>
      </c>
      <c r="C8" s="606"/>
      <c r="D8" s="427">
        <v>21516427000</v>
      </c>
      <c r="E8" s="427">
        <v>6123306010</v>
      </c>
      <c r="F8" s="428">
        <v>5869570622</v>
      </c>
      <c r="G8" s="183"/>
      <c r="H8" s="416"/>
      <c r="I8" s="416"/>
      <c r="J8" s="416"/>
      <c r="K8" s="416"/>
      <c r="L8" s="416"/>
      <c r="M8" s="416"/>
      <c r="N8" s="416"/>
    </row>
    <row r="9" spans="1:14" s="186" customFormat="1" ht="18" customHeight="1">
      <c r="A9" s="429"/>
      <c r="B9" s="430"/>
      <c r="C9" s="430" t="s">
        <v>376</v>
      </c>
      <c r="D9" s="431">
        <v>10598012000</v>
      </c>
      <c r="E9" s="431">
        <v>3032846847</v>
      </c>
      <c r="F9" s="432">
        <v>3032846847</v>
      </c>
      <c r="G9" s="185"/>
      <c r="H9" s="417"/>
      <c r="I9" s="417"/>
      <c r="J9" s="417"/>
      <c r="K9" s="417"/>
      <c r="L9" s="417"/>
      <c r="M9" s="417"/>
      <c r="N9" s="417"/>
    </row>
    <row r="10" spans="1:14" s="186" customFormat="1" ht="18" customHeight="1">
      <c r="A10" s="429"/>
      <c r="B10" s="430"/>
      <c r="C10" s="430" t="s">
        <v>377</v>
      </c>
      <c r="D10" s="431">
        <v>10918415000</v>
      </c>
      <c r="E10" s="431">
        <v>3090459163</v>
      </c>
      <c r="F10" s="432">
        <v>2836723775</v>
      </c>
      <c r="G10" s="185"/>
      <c r="H10" s="417"/>
      <c r="I10" s="417"/>
      <c r="J10" s="417"/>
      <c r="K10" s="417"/>
      <c r="L10" s="417"/>
      <c r="M10" s="417"/>
      <c r="N10" s="417"/>
    </row>
    <row r="11" spans="1:14" s="186" customFormat="1" ht="18" customHeight="1">
      <c r="A11" s="429"/>
      <c r="B11" s="430"/>
      <c r="C11" s="430" t="s">
        <v>378</v>
      </c>
      <c r="D11" s="431">
        <v>0</v>
      </c>
      <c r="E11" s="431">
        <v>0</v>
      </c>
      <c r="F11" s="432">
        <v>0</v>
      </c>
      <c r="G11" s="185"/>
      <c r="H11" s="417"/>
      <c r="I11" s="417"/>
      <c r="J11" s="417"/>
      <c r="K11" s="417"/>
      <c r="L11" s="417"/>
      <c r="M11" s="417"/>
      <c r="N11" s="417"/>
    </row>
    <row r="12" spans="1:14" s="188" customFormat="1" ht="18" customHeight="1">
      <c r="A12" s="433"/>
      <c r="B12" s="434"/>
      <c r="C12" s="434"/>
      <c r="D12" s="435"/>
      <c r="E12" s="435"/>
      <c r="F12" s="436"/>
      <c r="G12" s="187"/>
      <c r="H12" s="418"/>
      <c r="I12" s="418"/>
      <c r="J12" s="418"/>
      <c r="K12" s="418"/>
      <c r="L12" s="418"/>
      <c r="M12" s="418"/>
      <c r="N12" s="418"/>
    </row>
    <row r="13" spans="1:14" s="184" customFormat="1" ht="18" customHeight="1">
      <c r="A13" s="426"/>
      <c r="B13" s="606" t="s">
        <v>379</v>
      </c>
      <c r="C13" s="606"/>
      <c r="D13" s="427">
        <v>21229673000</v>
      </c>
      <c r="E13" s="427">
        <v>6642062097</v>
      </c>
      <c r="F13" s="428">
        <v>5000657932</v>
      </c>
      <c r="G13" s="183"/>
      <c r="H13" s="416"/>
      <c r="I13" s="416"/>
      <c r="J13" s="416"/>
      <c r="K13" s="416"/>
      <c r="L13" s="416"/>
      <c r="M13" s="416"/>
      <c r="N13" s="416"/>
    </row>
    <row r="14" spans="1:14" s="186" customFormat="1" ht="18" customHeight="1">
      <c r="A14" s="429"/>
      <c r="B14" s="430"/>
      <c r="C14" s="430" t="s">
        <v>380</v>
      </c>
      <c r="D14" s="431">
        <v>21229673000</v>
      </c>
      <c r="E14" s="431">
        <v>6642062097</v>
      </c>
      <c r="F14" s="432">
        <v>5000657932</v>
      </c>
      <c r="G14" s="185"/>
      <c r="H14" s="417"/>
      <c r="I14" s="417"/>
      <c r="J14" s="417"/>
      <c r="K14" s="417"/>
      <c r="L14" s="417"/>
      <c r="M14" s="417"/>
      <c r="N14" s="417"/>
    </row>
    <row r="15" spans="1:14" s="186" customFormat="1" ht="18" customHeight="1">
      <c r="A15" s="429"/>
      <c r="B15" s="430"/>
      <c r="C15" s="430" t="s">
        <v>381</v>
      </c>
      <c r="D15" s="431">
        <v>0</v>
      </c>
      <c r="E15" s="431">
        <v>0</v>
      </c>
      <c r="F15" s="432">
        <v>0</v>
      </c>
      <c r="G15" s="185"/>
      <c r="H15" s="417"/>
      <c r="I15" s="417"/>
      <c r="J15" s="417"/>
      <c r="K15" s="417"/>
      <c r="L15" s="417"/>
      <c r="M15" s="417"/>
      <c r="N15" s="417"/>
    </row>
    <row r="16" spans="1:14" s="188" customFormat="1" ht="18" customHeight="1">
      <c r="A16" s="437"/>
      <c r="B16" s="438"/>
      <c r="C16" s="438"/>
      <c r="D16" s="435"/>
      <c r="E16" s="435"/>
      <c r="F16" s="436"/>
      <c r="G16" s="187"/>
      <c r="H16" s="418"/>
      <c r="I16" s="418"/>
      <c r="J16" s="418"/>
      <c r="K16" s="418"/>
      <c r="L16" s="418"/>
      <c r="M16" s="418"/>
      <c r="N16" s="418"/>
    </row>
    <row r="17" spans="1:14" s="184" customFormat="1" ht="18" customHeight="1">
      <c r="A17" s="426"/>
      <c r="B17" s="606" t="s">
        <v>382</v>
      </c>
      <c r="C17" s="606"/>
      <c r="D17" s="427">
        <v>0</v>
      </c>
      <c r="E17" s="427">
        <v>0</v>
      </c>
      <c r="F17" s="428">
        <v>0</v>
      </c>
      <c r="G17" s="183"/>
      <c r="H17" s="416"/>
      <c r="I17" s="416"/>
      <c r="J17" s="416"/>
      <c r="K17" s="416"/>
      <c r="L17" s="416"/>
      <c r="M17" s="416"/>
      <c r="N17" s="416"/>
    </row>
    <row r="18" spans="1:14" s="186" customFormat="1" ht="18" customHeight="1">
      <c r="A18" s="429"/>
      <c r="B18" s="430"/>
      <c r="C18" s="430" t="s">
        <v>383</v>
      </c>
      <c r="D18" s="350">
        <v>0</v>
      </c>
      <c r="E18" s="350">
        <v>0</v>
      </c>
      <c r="F18" s="439">
        <v>0</v>
      </c>
      <c r="G18" s="185"/>
      <c r="H18" s="417"/>
      <c r="I18" s="417"/>
      <c r="J18" s="417"/>
      <c r="K18" s="417"/>
      <c r="L18" s="417"/>
      <c r="M18" s="417"/>
      <c r="N18" s="417"/>
    </row>
    <row r="19" spans="1:14" s="186" customFormat="1" ht="18" customHeight="1">
      <c r="A19" s="429"/>
      <c r="B19" s="430"/>
      <c r="C19" s="430" t="s">
        <v>384</v>
      </c>
      <c r="D19" s="350">
        <v>0</v>
      </c>
      <c r="E19" s="350">
        <v>0</v>
      </c>
      <c r="F19" s="439">
        <v>0</v>
      </c>
      <c r="G19" s="185"/>
      <c r="H19" s="417"/>
      <c r="I19" s="417"/>
      <c r="J19" s="417"/>
      <c r="K19" s="417"/>
      <c r="L19" s="417"/>
      <c r="M19" s="417"/>
      <c r="N19" s="417"/>
    </row>
    <row r="20" spans="1:14" s="188" customFormat="1" ht="18" customHeight="1">
      <c r="A20" s="437"/>
      <c r="B20" s="438"/>
      <c r="C20" s="438"/>
      <c r="D20" s="435"/>
      <c r="E20" s="435"/>
      <c r="F20" s="436"/>
      <c r="G20" s="187"/>
      <c r="H20" s="418"/>
      <c r="I20" s="418"/>
      <c r="J20" s="418"/>
      <c r="K20" s="418"/>
      <c r="L20" s="418"/>
      <c r="M20" s="418"/>
      <c r="N20" s="418"/>
    </row>
    <row r="21" spans="1:14" s="184" customFormat="1" ht="18" customHeight="1">
      <c r="A21" s="426"/>
      <c r="B21" s="606" t="s">
        <v>385</v>
      </c>
      <c r="C21" s="606"/>
      <c r="D21" s="427">
        <v>286754000</v>
      </c>
      <c r="E21" s="427">
        <v>-518756087</v>
      </c>
      <c r="F21" s="428">
        <v>868912690</v>
      </c>
      <c r="G21" s="183"/>
      <c r="H21" s="416"/>
      <c r="I21" s="416"/>
      <c r="J21" s="416"/>
      <c r="K21" s="416"/>
      <c r="L21" s="416"/>
      <c r="M21" s="416"/>
      <c r="N21" s="416"/>
    </row>
    <row r="22" spans="1:14" s="184" customFormat="1" ht="18" customHeight="1">
      <c r="A22" s="426"/>
      <c r="B22" s="606" t="s">
        <v>386</v>
      </c>
      <c r="C22" s="606"/>
      <c r="D22" s="427">
        <v>286754000</v>
      </c>
      <c r="E22" s="427">
        <v>-518756087</v>
      </c>
      <c r="F22" s="428">
        <v>868912690</v>
      </c>
      <c r="G22" s="183"/>
      <c r="H22" s="416"/>
      <c r="I22" s="416"/>
      <c r="J22" s="416"/>
      <c r="K22" s="416"/>
      <c r="L22" s="416"/>
      <c r="M22" s="416"/>
      <c r="N22" s="416"/>
    </row>
    <row r="23" spans="1:14" s="184" customFormat="1" ht="18" customHeight="1">
      <c r="A23" s="426"/>
      <c r="B23" s="440" t="s">
        <v>387</v>
      </c>
      <c r="C23" s="441"/>
      <c r="D23" s="613">
        <v>286754000</v>
      </c>
      <c r="E23" s="613">
        <v>-518756087</v>
      </c>
      <c r="F23" s="610">
        <v>868912690</v>
      </c>
      <c r="G23" s="183"/>
      <c r="H23" s="416"/>
      <c r="I23" s="416"/>
      <c r="J23" s="416"/>
      <c r="K23" s="416"/>
      <c r="L23" s="416"/>
      <c r="M23" s="416"/>
      <c r="N23" s="416"/>
    </row>
    <row r="24" spans="1:14" s="184" customFormat="1" ht="18" customHeight="1">
      <c r="A24" s="426"/>
      <c r="B24" s="440" t="s">
        <v>388</v>
      </c>
      <c r="C24" s="441"/>
      <c r="D24" s="613"/>
      <c r="E24" s="613"/>
      <c r="F24" s="610"/>
      <c r="G24" s="183"/>
      <c r="H24" s="416"/>
      <c r="I24" s="416"/>
      <c r="J24" s="416"/>
      <c r="K24" s="416"/>
      <c r="L24" s="416"/>
      <c r="M24" s="416"/>
      <c r="N24" s="416"/>
    </row>
    <row r="25" spans="1:14" s="189" customFormat="1" ht="11.25" customHeight="1" thickBot="1">
      <c r="A25" s="442"/>
      <c r="B25" s="443"/>
      <c r="C25" s="444"/>
      <c r="D25" s="445"/>
      <c r="E25" s="445"/>
      <c r="F25" s="220"/>
      <c r="G25" s="149"/>
      <c r="H25" s="419"/>
      <c r="I25" s="419"/>
      <c r="J25" s="419"/>
      <c r="K25" s="419"/>
      <c r="L25" s="419"/>
      <c r="M25" s="419"/>
      <c r="N25" s="419"/>
    </row>
    <row r="26" spans="1:14" s="181" customFormat="1" ht="11.25" customHeight="1" thickTop="1" thickBot="1">
      <c r="A26" s="446"/>
      <c r="B26" s="446"/>
      <c r="C26" s="446"/>
      <c r="D26" s="213"/>
      <c r="E26" s="213"/>
      <c r="F26" s="213"/>
      <c r="G26" s="180"/>
      <c r="H26" s="413"/>
      <c r="I26" s="413"/>
      <c r="J26" s="413"/>
      <c r="K26" s="413"/>
      <c r="L26" s="413"/>
      <c r="M26" s="413"/>
      <c r="N26" s="413"/>
    </row>
    <row r="27" spans="1:14" s="182" customFormat="1" ht="30" customHeight="1" thickTop="1">
      <c r="A27" s="611" t="s">
        <v>371</v>
      </c>
      <c r="B27" s="612"/>
      <c r="C27" s="612"/>
      <c r="D27" s="362" t="s">
        <v>389</v>
      </c>
      <c r="E27" s="362" t="s">
        <v>373</v>
      </c>
      <c r="F27" s="422" t="s">
        <v>390</v>
      </c>
      <c r="G27" s="214"/>
      <c r="H27" s="420"/>
      <c r="I27" s="420"/>
      <c r="J27" s="420"/>
      <c r="K27" s="420"/>
      <c r="L27" s="420"/>
      <c r="M27" s="420"/>
      <c r="N27" s="420"/>
    </row>
    <row r="28" spans="1:14" s="181" customFormat="1" ht="11.25" customHeight="1">
      <c r="A28" s="447"/>
      <c r="B28" s="448"/>
      <c r="C28" s="448"/>
      <c r="D28" s="449"/>
      <c r="E28" s="449"/>
      <c r="F28" s="450"/>
      <c r="G28" s="147"/>
      <c r="H28" s="413"/>
      <c r="I28" s="413"/>
      <c r="J28" s="413"/>
      <c r="K28" s="413"/>
      <c r="L28" s="413"/>
      <c r="M28" s="413"/>
      <c r="N28" s="413"/>
    </row>
    <row r="29" spans="1:14" s="177" customFormat="1" ht="18" customHeight="1">
      <c r="A29" s="451"/>
      <c r="B29" s="609" t="s">
        <v>391</v>
      </c>
      <c r="C29" s="609"/>
      <c r="D29" s="427">
        <v>366555000</v>
      </c>
      <c r="E29" s="427">
        <v>72113736</v>
      </c>
      <c r="F29" s="428">
        <v>71085832</v>
      </c>
      <c r="G29" s="190"/>
      <c r="H29" s="411"/>
      <c r="I29" s="411"/>
      <c r="J29" s="411"/>
      <c r="K29" s="411"/>
      <c r="L29" s="411"/>
      <c r="M29" s="411"/>
      <c r="N29" s="411"/>
    </row>
    <row r="30" spans="1:14" s="186" customFormat="1" ht="18" customHeight="1">
      <c r="A30" s="429"/>
      <c r="B30" s="452"/>
      <c r="C30" s="452" t="s">
        <v>392</v>
      </c>
      <c r="D30" s="431">
        <v>366555000</v>
      </c>
      <c r="E30" s="431">
        <v>72113736</v>
      </c>
      <c r="F30" s="432">
        <v>71085832</v>
      </c>
      <c r="G30" s="185"/>
      <c r="H30" s="417"/>
      <c r="I30" s="417"/>
      <c r="J30" s="417"/>
      <c r="K30" s="417"/>
      <c r="L30" s="417"/>
      <c r="M30" s="417"/>
      <c r="N30" s="417"/>
    </row>
    <row r="31" spans="1:14" s="186" customFormat="1" ht="18" customHeight="1">
      <c r="A31" s="429"/>
      <c r="B31" s="452"/>
      <c r="C31" s="452" t="s">
        <v>393</v>
      </c>
      <c r="D31" s="431">
        <v>0</v>
      </c>
      <c r="E31" s="431">
        <v>0</v>
      </c>
      <c r="F31" s="432">
        <v>0</v>
      </c>
      <c r="G31" s="185"/>
      <c r="H31" s="417"/>
      <c r="I31" s="417"/>
      <c r="J31" s="417"/>
      <c r="K31" s="417"/>
      <c r="L31" s="417"/>
      <c r="M31" s="417"/>
      <c r="N31" s="417"/>
    </row>
    <row r="32" spans="1:14" s="188" customFormat="1" ht="18" customHeight="1">
      <c r="A32" s="447"/>
      <c r="B32" s="448"/>
      <c r="C32" s="448"/>
      <c r="D32" s="435"/>
      <c r="E32" s="435"/>
      <c r="F32" s="436"/>
      <c r="G32" s="187"/>
      <c r="H32" s="418"/>
      <c r="I32" s="418"/>
      <c r="J32" s="418"/>
      <c r="K32" s="418"/>
      <c r="L32" s="418"/>
      <c r="M32" s="418"/>
      <c r="N32" s="418"/>
    </row>
    <row r="33" spans="1:14" s="177" customFormat="1" ht="18" customHeight="1">
      <c r="A33" s="453"/>
      <c r="B33" s="609" t="s">
        <v>394</v>
      </c>
      <c r="C33" s="609"/>
      <c r="D33" s="427">
        <v>653309000</v>
      </c>
      <c r="E33" s="427">
        <v>-446642351</v>
      </c>
      <c r="F33" s="428">
        <v>939998522</v>
      </c>
      <c r="G33" s="190"/>
      <c r="H33" s="411"/>
      <c r="I33" s="411"/>
      <c r="J33" s="411"/>
      <c r="K33" s="411"/>
      <c r="L33" s="411"/>
      <c r="M33" s="411"/>
      <c r="N33" s="411"/>
    </row>
    <row r="34" spans="1:14" s="189" customFormat="1" ht="11.25" customHeight="1" thickBot="1">
      <c r="A34" s="454"/>
      <c r="B34" s="455"/>
      <c r="C34" s="455"/>
      <c r="D34" s="445"/>
      <c r="E34" s="445"/>
      <c r="F34" s="220"/>
      <c r="G34" s="149"/>
      <c r="H34" s="419"/>
      <c r="I34" s="419"/>
      <c r="J34" s="419"/>
      <c r="K34" s="419"/>
      <c r="L34" s="419"/>
      <c r="M34" s="419"/>
      <c r="N34" s="419"/>
    </row>
    <row r="35" spans="1:14" s="181" customFormat="1" ht="11.25" customHeight="1" thickTop="1" thickBot="1">
      <c r="A35" s="446"/>
      <c r="B35" s="446"/>
      <c r="C35" s="446"/>
      <c r="D35" s="213"/>
      <c r="E35" s="213"/>
      <c r="F35" s="213"/>
      <c r="G35" s="180"/>
      <c r="H35" s="413"/>
      <c r="I35" s="413"/>
      <c r="J35" s="413"/>
      <c r="K35" s="413"/>
      <c r="L35" s="413"/>
      <c r="M35" s="413"/>
      <c r="N35" s="413"/>
    </row>
    <row r="36" spans="1:14" s="182" customFormat="1" ht="45.75" customHeight="1" thickTop="1">
      <c r="A36" s="611" t="s">
        <v>371</v>
      </c>
      <c r="B36" s="612"/>
      <c r="C36" s="612"/>
      <c r="D36" s="362" t="s">
        <v>372</v>
      </c>
      <c r="E36" s="362" t="s">
        <v>373</v>
      </c>
      <c r="F36" s="422" t="s">
        <v>374</v>
      </c>
      <c r="G36" s="214"/>
      <c r="H36" s="420"/>
      <c r="I36" s="420"/>
      <c r="J36" s="420"/>
      <c r="K36" s="420"/>
      <c r="L36" s="420"/>
      <c r="M36" s="420"/>
      <c r="N36" s="420"/>
    </row>
    <row r="37" spans="1:14" s="181" customFormat="1" ht="11.25" customHeight="1">
      <c r="A37" s="447"/>
      <c r="B37" s="448"/>
      <c r="C37" s="448"/>
      <c r="D37" s="449"/>
      <c r="E37" s="449"/>
      <c r="F37" s="450"/>
      <c r="G37" s="147"/>
      <c r="H37" s="413"/>
      <c r="I37" s="413"/>
      <c r="J37" s="413"/>
      <c r="K37" s="413"/>
      <c r="L37" s="413"/>
      <c r="M37" s="413"/>
      <c r="N37" s="413"/>
    </row>
    <row r="38" spans="1:14" s="177" customFormat="1" ht="18" customHeight="1">
      <c r="A38" s="451"/>
      <c r="B38" s="609" t="s">
        <v>395</v>
      </c>
      <c r="C38" s="609"/>
      <c r="D38" s="427">
        <v>0</v>
      </c>
      <c r="E38" s="427">
        <v>0</v>
      </c>
      <c r="F38" s="428">
        <v>0</v>
      </c>
      <c r="G38" s="190"/>
      <c r="H38" s="411"/>
      <c r="I38" s="411"/>
      <c r="J38" s="411"/>
      <c r="K38" s="411"/>
      <c r="L38" s="411"/>
      <c r="M38" s="411"/>
      <c r="N38" s="411"/>
    </row>
    <row r="39" spans="1:14" s="186" customFormat="1" ht="18" customHeight="1">
      <c r="A39" s="429"/>
      <c r="B39" s="452"/>
      <c r="C39" s="452" t="s">
        <v>396</v>
      </c>
      <c r="D39" s="431">
        <v>0</v>
      </c>
      <c r="E39" s="431">
        <v>0</v>
      </c>
      <c r="F39" s="432">
        <v>0</v>
      </c>
      <c r="G39" s="185"/>
      <c r="H39" s="417"/>
      <c r="I39" s="417"/>
      <c r="J39" s="417"/>
      <c r="K39" s="417"/>
      <c r="L39" s="417"/>
      <c r="M39" s="417"/>
      <c r="N39" s="417"/>
    </row>
    <row r="40" spans="1:14" s="186" customFormat="1" ht="18" customHeight="1">
      <c r="A40" s="429"/>
      <c r="B40" s="452"/>
      <c r="C40" s="452" t="s">
        <v>397</v>
      </c>
      <c r="D40" s="431">
        <v>0</v>
      </c>
      <c r="E40" s="431">
        <v>0</v>
      </c>
      <c r="F40" s="432">
        <v>0</v>
      </c>
      <c r="G40" s="185"/>
      <c r="H40" s="417"/>
      <c r="I40" s="417"/>
      <c r="J40" s="417"/>
      <c r="K40" s="417"/>
      <c r="L40" s="417"/>
      <c r="M40" s="417"/>
      <c r="N40" s="417"/>
    </row>
    <row r="41" spans="1:14" s="188" customFormat="1" ht="18" customHeight="1">
      <c r="A41" s="447"/>
      <c r="B41" s="448"/>
      <c r="C41" s="448"/>
      <c r="D41" s="435"/>
      <c r="E41" s="435"/>
      <c r="F41" s="436"/>
      <c r="G41" s="187"/>
      <c r="H41" s="418"/>
      <c r="I41" s="418"/>
      <c r="J41" s="418"/>
      <c r="K41" s="418"/>
      <c r="L41" s="418"/>
      <c r="M41" s="418"/>
      <c r="N41" s="418"/>
    </row>
    <row r="42" spans="1:14" s="177" customFormat="1" ht="18" customHeight="1">
      <c r="A42" s="451"/>
      <c r="B42" s="609" t="s">
        <v>398</v>
      </c>
      <c r="C42" s="609"/>
      <c r="D42" s="427">
        <v>286754000</v>
      </c>
      <c r="E42" s="427">
        <v>1089524799</v>
      </c>
      <c r="F42" s="428">
        <v>556713027</v>
      </c>
      <c r="G42" s="190"/>
      <c r="H42" s="411"/>
      <c r="I42" s="411"/>
      <c r="J42" s="411"/>
      <c r="K42" s="411"/>
      <c r="L42" s="411"/>
      <c r="M42" s="411"/>
      <c r="N42" s="411"/>
    </row>
    <row r="43" spans="1:14" s="186" customFormat="1" ht="18" customHeight="1">
      <c r="A43" s="429"/>
      <c r="B43" s="452"/>
      <c r="C43" s="452" t="s">
        <v>399</v>
      </c>
      <c r="D43" s="431">
        <v>286754000</v>
      </c>
      <c r="E43" s="431">
        <v>1089524799</v>
      </c>
      <c r="F43" s="432">
        <v>556713027</v>
      </c>
      <c r="G43" s="185"/>
      <c r="H43" s="417"/>
      <c r="I43" s="417"/>
      <c r="J43" s="417"/>
      <c r="K43" s="417"/>
      <c r="L43" s="417"/>
      <c r="M43" s="417"/>
      <c r="N43" s="417"/>
    </row>
    <row r="44" spans="1:14" s="186" customFormat="1" ht="18" customHeight="1">
      <c r="A44" s="429"/>
      <c r="B44" s="452"/>
      <c r="C44" s="452" t="s">
        <v>400</v>
      </c>
      <c r="D44" s="431">
        <v>0</v>
      </c>
      <c r="E44" s="431">
        <v>0</v>
      </c>
      <c r="F44" s="432">
        <v>0</v>
      </c>
      <c r="G44" s="185"/>
      <c r="H44" s="417"/>
      <c r="I44" s="417"/>
      <c r="J44" s="417"/>
      <c r="K44" s="417"/>
      <c r="L44" s="417"/>
      <c r="M44" s="417"/>
      <c r="N44" s="417"/>
    </row>
    <row r="45" spans="1:14" s="188" customFormat="1" ht="18" customHeight="1">
      <c r="A45" s="447"/>
      <c r="B45" s="448"/>
      <c r="C45" s="448"/>
      <c r="D45" s="435"/>
      <c r="E45" s="435"/>
      <c r="F45" s="436"/>
      <c r="G45" s="187"/>
      <c r="H45" s="418"/>
      <c r="I45" s="418"/>
      <c r="J45" s="418"/>
      <c r="K45" s="418"/>
      <c r="L45" s="418"/>
      <c r="M45" s="418"/>
      <c r="N45" s="418"/>
    </row>
    <row r="46" spans="1:14" s="177" customFormat="1" ht="18" customHeight="1">
      <c r="A46" s="453"/>
      <c r="B46" s="609" t="s">
        <v>401</v>
      </c>
      <c r="C46" s="609"/>
      <c r="D46" s="427">
        <v>-286754000</v>
      </c>
      <c r="E46" s="427">
        <v>-1089524799</v>
      </c>
      <c r="F46" s="428">
        <v>-556713027</v>
      </c>
      <c r="G46" s="190"/>
      <c r="H46" s="411"/>
      <c r="I46" s="411"/>
      <c r="J46" s="411"/>
      <c r="K46" s="411"/>
      <c r="L46" s="411"/>
      <c r="M46" s="411"/>
      <c r="N46" s="411"/>
    </row>
    <row r="47" spans="1:14" s="189" customFormat="1" ht="11.25" customHeight="1" thickBot="1">
      <c r="A47" s="454"/>
      <c r="B47" s="455"/>
      <c r="C47" s="455"/>
      <c r="D47" s="445"/>
      <c r="E47" s="445"/>
      <c r="F47" s="220"/>
      <c r="G47" s="149"/>
      <c r="H47" s="419"/>
      <c r="I47" s="419"/>
      <c r="J47" s="419"/>
      <c r="K47" s="419"/>
      <c r="L47" s="419"/>
      <c r="M47" s="419"/>
      <c r="N47" s="419"/>
    </row>
    <row r="48" spans="1:14" s="181" customFormat="1" ht="11.25" customHeight="1" thickTop="1" thickBot="1">
      <c r="A48" s="446"/>
      <c r="B48" s="446"/>
      <c r="C48" s="446"/>
      <c r="D48" s="213"/>
      <c r="E48" s="213"/>
      <c r="F48" s="213"/>
      <c r="G48" s="180"/>
      <c r="H48" s="413"/>
      <c r="I48" s="413"/>
      <c r="J48" s="413"/>
      <c r="K48" s="413"/>
      <c r="L48" s="413"/>
      <c r="M48" s="413"/>
      <c r="N48" s="413"/>
    </row>
    <row r="49" spans="1:14" s="182" customFormat="1" ht="45" customHeight="1" thickTop="1">
      <c r="A49" s="611" t="s">
        <v>371</v>
      </c>
      <c r="B49" s="612"/>
      <c r="C49" s="612"/>
      <c r="D49" s="362" t="s">
        <v>372</v>
      </c>
      <c r="E49" s="362" t="s">
        <v>373</v>
      </c>
      <c r="F49" s="422" t="s">
        <v>374</v>
      </c>
      <c r="G49" s="214"/>
      <c r="H49" s="420"/>
      <c r="I49" s="420"/>
      <c r="J49" s="420"/>
      <c r="K49" s="420"/>
      <c r="L49" s="420"/>
      <c r="M49" s="420"/>
      <c r="N49" s="420"/>
    </row>
    <row r="50" spans="1:14" s="181" customFormat="1" ht="11.25" customHeight="1">
      <c r="A50" s="447"/>
      <c r="B50" s="448"/>
      <c r="C50" s="448"/>
      <c r="D50" s="449"/>
      <c r="E50" s="449"/>
      <c r="F50" s="450"/>
      <c r="G50" s="147"/>
      <c r="H50" s="413"/>
      <c r="I50" s="413"/>
      <c r="J50" s="413"/>
      <c r="K50" s="413"/>
      <c r="L50" s="413"/>
      <c r="M50" s="413"/>
      <c r="N50" s="413"/>
    </row>
    <row r="51" spans="1:14" s="186" customFormat="1" ht="18" customHeight="1">
      <c r="A51" s="456"/>
      <c r="B51" s="614" t="s">
        <v>376</v>
      </c>
      <c r="C51" s="614"/>
      <c r="D51" s="431">
        <v>10598012000</v>
      </c>
      <c r="E51" s="431">
        <v>3032846847</v>
      </c>
      <c r="F51" s="432">
        <v>3032846847</v>
      </c>
      <c r="G51" s="185"/>
      <c r="H51" s="417"/>
      <c r="I51" s="417"/>
      <c r="J51" s="417"/>
      <c r="K51" s="417"/>
      <c r="L51" s="417"/>
      <c r="M51" s="417"/>
      <c r="N51" s="417"/>
    </row>
    <row r="52" spans="1:14" s="186" customFormat="1" ht="18" customHeight="1">
      <c r="A52" s="429"/>
      <c r="B52" s="430" t="s">
        <v>402</v>
      </c>
      <c r="C52" s="457"/>
      <c r="D52" s="615">
        <v>-286754000</v>
      </c>
      <c r="E52" s="615">
        <v>-1089524799</v>
      </c>
      <c r="F52" s="616">
        <v>-556713027</v>
      </c>
      <c r="G52" s="185"/>
      <c r="H52" s="417"/>
      <c r="I52" s="417"/>
      <c r="J52" s="417"/>
      <c r="K52" s="417"/>
      <c r="L52" s="417"/>
      <c r="M52" s="417"/>
      <c r="N52" s="417"/>
    </row>
    <row r="53" spans="1:14" s="186" customFormat="1" ht="18" customHeight="1">
      <c r="A53" s="429"/>
      <c r="B53" s="430" t="s">
        <v>403</v>
      </c>
      <c r="C53" s="457"/>
      <c r="D53" s="615"/>
      <c r="E53" s="615"/>
      <c r="F53" s="616"/>
      <c r="G53" s="185"/>
      <c r="H53" s="417"/>
      <c r="I53" s="417"/>
      <c r="J53" s="417"/>
      <c r="K53" s="417"/>
      <c r="L53" s="417"/>
      <c r="M53" s="417"/>
      <c r="N53" s="417"/>
    </row>
    <row r="54" spans="1:14" s="186" customFormat="1" ht="18" customHeight="1">
      <c r="A54" s="429"/>
      <c r="B54" s="452"/>
      <c r="C54" s="452" t="s">
        <v>396</v>
      </c>
      <c r="D54" s="431">
        <v>0</v>
      </c>
      <c r="E54" s="431">
        <v>0</v>
      </c>
      <c r="F54" s="432">
        <v>0</v>
      </c>
      <c r="G54" s="185"/>
      <c r="H54" s="417"/>
      <c r="I54" s="417"/>
      <c r="J54" s="417"/>
      <c r="K54" s="417"/>
      <c r="L54" s="417"/>
      <c r="M54" s="417"/>
      <c r="N54" s="417"/>
    </row>
    <row r="55" spans="1:14" s="186" customFormat="1" ht="18" customHeight="1">
      <c r="A55" s="429"/>
      <c r="B55" s="452"/>
      <c r="C55" s="452" t="s">
        <v>399</v>
      </c>
      <c r="D55" s="431">
        <v>286754000</v>
      </c>
      <c r="E55" s="431">
        <v>1089524799</v>
      </c>
      <c r="F55" s="432">
        <v>556713027</v>
      </c>
      <c r="G55" s="185"/>
      <c r="H55" s="417"/>
      <c r="I55" s="417"/>
      <c r="J55" s="417"/>
      <c r="K55" s="417"/>
      <c r="L55" s="417"/>
      <c r="M55" s="417"/>
      <c r="N55" s="417"/>
    </row>
    <row r="56" spans="1:14" s="186" customFormat="1" ht="18" customHeight="1">
      <c r="A56" s="456"/>
      <c r="B56" s="458"/>
      <c r="C56" s="458"/>
      <c r="D56" s="459"/>
      <c r="E56" s="459"/>
      <c r="F56" s="460"/>
      <c r="G56" s="185"/>
      <c r="H56" s="417"/>
      <c r="I56" s="417"/>
      <c r="J56" s="417"/>
      <c r="K56" s="417"/>
      <c r="L56" s="417"/>
      <c r="M56" s="417"/>
      <c r="N56" s="417"/>
    </row>
    <row r="57" spans="1:14" s="186" customFormat="1" ht="18" customHeight="1">
      <c r="A57" s="456"/>
      <c r="B57" s="614" t="s">
        <v>404</v>
      </c>
      <c r="C57" s="614"/>
      <c r="D57" s="431">
        <v>21229673000</v>
      </c>
      <c r="E57" s="431">
        <v>6642062097</v>
      </c>
      <c r="F57" s="432">
        <v>5000657932</v>
      </c>
      <c r="G57" s="185"/>
      <c r="H57" s="417"/>
      <c r="I57" s="417"/>
      <c r="J57" s="417"/>
      <c r="K57" s="417"/>
      <c r="L57" s="417"/>
      <c r="M57" s="417"/>
      <c r="N57" s="417"/>
    </row>
    <row r="58" spans="1:14" s="186" customFormat="1" ht="18" customHeight="1">
      <c r="A58" s="456"/>
      <c r="B58" s="458"/>
      <c r="C58" s="458"/>
      <c r="D58" s="459"/>
      <c r="E58" s="459"/>
      <c r="F58" s="460"/>
      <c r="G58" s="185"/>
      <c r="H58" s="417"/>
      <c r="I58" s="417"/>
      <c r="J58" s="417"/>
      <c r="K58" s="417"/>
      <c r="L58" s="417"/>
      <c r="M58" s="417"/>
      <c r="N58" s="417"/>
    </row>
    <row r="59" spans="1:14" s="186" customFormat="1" ht="18" customHeight="1">
      <c r="A59" s="456"/>
      <c r="B59" s="614" t="s">
        <v>383</v>
      </c>
      <c r="C59" s="614"/>
      <c r="D59" s="431">
        <v>0</v>
      </c>
      <c r="E59" s="431">
        <v>0</v>
      </c>
      <c r="F59" s="432">
        <v>0</v>
      </c>
      <c r="G59" s="185"/>
      <c r="H59" s="417"/>
      <c r="I59" s="417"/>
      <c r="J59" s="417"/>
      <c r="K59" s="417"/>
      <c r="L59" s="417"/>
      <c r="M59" s="417"/>
      <c r="N59" s="417"/>
    </row>
    <row r="60" spans="1:14" s="188" customFormat="1" ht="18" customHeight="1">
      <c r="A60" s="447"/>
      <c r="B60" s="448"/>
      <c r="C60" s="448"/>
      <c r="D60" s="435"/>
      <c r="E60" s="435"/>
      <c r="F60" s="436"/>
      <c r="G60" s="187"/>
      <c r="H60" s="418"/>
      <c r="I60" s="418"/>
      <c r="J60" s="418"/>
      <c r="K60" s="418"/>
      <c r="L60" s="418"/>
      <c r="M60" s="418"/>
      <c r="N60" s="418"/>
    </row>
    <row r="61" spans="1:14" s="184" customFormat="1" ht="18" customHeight="1">
      <c r="A61" s="461"/>
      <c r="B61" s="609" t="s">
        <v>405</v>
      </c>
      <c r="C61" s="617"/>
      <c r="D61" s="427">
        <v>-10918415000</v>
      </c>
      <c r="E61" s="427">
        <v>-4698740049</v>
      </c>
      <c r="F61" s="462">
        <v>-2524524112</v>
      </c>
      <c r="G61" s="183"/>
      <c r="H61" s="416"/>
      <c r="I61" s="416"/>
      <c r="J61" s="416"/>
      <c r="K61" s="416"/>
      <c r="L61" s="416"/>
      <c r="M61" s="416"/>
      <c r="N61" s="416"/>
    </row>
    <row r="62" spans="1:14" s="184" customFormat="1" ht="18" customHeight="1">
      <c r="A62" s="461"/>
      <c r="B62" s="440" t="s">
        <v>406</v>
      </c>
      <c r="C62" s="441"/>
      <c r="D62" s="613">
        <v>-10631661000</v>
      </c>
      <c r="E62" s="613">
        <v>-3609215250</v>
      </c>
      <c r="F62" s="610">
        <v>-1967811085</v>
      </c>
      <c r="G62" s="183"/>
      <c r="H62" s="416"/>
      <c r="I62" s="416"/>
      <c r="J62" s="416"/>
      <c r="K62" s="416"/>
      <c r="L62" s="416"/>
      <c r="M62" s="416"/>
      <c r="N62" s="416"/>
    </row>
    <row r="63" spans="1:14" s="184" customFormat="1" ht="18" customHeight="1">
      <c r="A63" s="461"/>
      <c r="B63" s="440" t="s">
        <v>407</v>
      </c>
      <c r="C63" s="441"/>
      <c r="D63" s="613"/>
      <c r="E63" s="613"/>
      <c r="F63" s="610"/>
      <c r="G63" s="183"/>
      <c r="H63" s="416"/>
      <c r="I63" s="416"/>
      <c r="J63" s="416"/>
      <c r="K63" s="416"/>
      <c r="L63" s="416"/>
      <c r="M63" s="416"/>
      <c r="N63" s="416"/>
    </row>
    <row r="64" spans="1:14" s="189" customFormat="1" ht="11.25" customHeight="1" thickBot="1">
      <c r="A64" s="454"/>
      <c r="B64" s="455"/>
      <c r="C64" s="455"/>
      <c r="D64" s="445"/>
      <c r="E64" s="445"/>
      <c r="F64" s="220"/>
      <c r="G64" s="149"/>
      <c r="H64" s="419"/>
      <c r="I64" s="419"/>
      <c r="J64" s="419"/>
      <c r="K64" s="419"/>
      <c r="L64" s="419"/>
      <c r="M64" s="419"/>
      <c r="N64" s="419"/>
    </row>
    <row r="65" spans="1:14" s="181" customFormat="1" ht="11.25" customHeight="1" thickTop="1" thickBot="1">
      <c r="A65" s="446"/>
      <c r="B65" s="446"/>
      <c r="C65" s="446"/>
      <c r="D65" s="213"/>
      <c r="E65" s="213"/>
      <c r="F65" s="213"/>
      <c r="G65" s="180"/>
      <c r="H65" s="413"/>
      <c r="I65" s="413"/>
      <c r="J65" s="413"/>
      <c r="K65" s="413"/>
      <c r="L65" s="413"/>
      <c r="M65" s="413"/>
      <c r="N65" s="413"/>
    </row>
    <row r="66" spans="1:14" s="182" customFormat="1" ht="45" customHeight="1" thickTop="1">
      <c r="A66" s="611" t="s">
        <v>371</v>
      </c>
      <c r="B66" s="612"/>
      <c r="C66" s="612"/>
      <c r="D66" s="362" t="s">
        <v>372</v>
      </c>
      <c r="E66" s="362" t="s">
        <v>373</v>
      </c>
      <c r="F66" s="422" t="s">
        <v>374</v>
      </c>
      <c r="G66" s="214"/>
      <c r="H66" s="420"/>
      <c r="I66" s="420"/>
      <c r="J66" s="420"/>
      <c r="K66" s="420"/>
      <c r="L66" s="420"/>
      <c r="M66" s="420"/>
      <c r="N66" s="420"/>
    </row>
    <row r="67" spans="1:14" s="181" customFormat="1" ht="11.25" customHeight="1">
      <c r="A67" s="447"/>
      <c r="B67" s="448"/>
      <c r="C67" s="448"/>
      <c r="D67" s="449"/>
      <c r="E67" s="449"/>
      <c r="F67" s="450"/>
      <c r="G67" s="147"/>
      <c r="H67" s="413"/>
      <c r="I67" s="413"/>
      <c r="J67" s="413"/>
      <c r="K67" s="413"/>
      <c r="L67" s="413"/>
      <c r="M67" s="413"/>
      <c r="N67" s="413"/>
    </row>
    <row r="68" spans="1:14" s="186" customFormat="1" ht="18" customHeight="1">
      <c r="A68" s="456"/>
      <c r="B68" s="614" t="s">
        <v>377</v>
      </c>
      <c r="C68" s="614"/>
      <c r="D68" s="431">
        <v>10918415000</v>
      </c>
      <c r="E68" s="431">
        <v>3090459163</v>
      </c>
      <c r="F68" s="432">
        <v>2836723775</v>
      </c>
      <c r="G68" s="185"/>
      <c r="H68" s="417"/>
      <c r="I68" s="417"/>
      <c r="J68" s="417"/>
      <c r="K68" s="417"/>
      <c r="L68" s="417"/>
      <c r="M68" s="417"/>
      <c r="N68" s="417"/>
    </row>
    <row r="69" spans="1:14" s="186" customFormat="1" ht="18" customHeight="1">
      <c r="A69" s="429"/>
      <c r="B69" s="430" t="s">
        <v>408</v>
      </c>
      <c r="C69" s="430"/>
      <c r="D69" s="615">
        <v>0</v>
      </c>
      <c r="E69" s="615">
        <v>0</v>
      </c>
      <c r="F69" s="616">
        <v>0</v>
      </c>
      <c r="G69" s="185"/>
      <c r="H69" s="417"/>
      <c r="I69" s="417"/>
      <c r="J69" s="417"/>
      <c r="K69" s="417"/>
      <c r="L69" s="417"/>
      <c r="M69" s="417"/>
      <c r="N69" s="417"/>
    </row>
    <row r="70" spans="1:14" s="186" customFormat="1" ht="18" customHeight="1">
      <c r="A70" s="429"/>
      <c r="B70" s="463" t="s">
        <v>409</v>
      </c>
      <c r="C70" s="464"/>
      <c r="D70" s="615"/>
      <c r="E70" s="615"/>
      <c r="F70" s="616"/>
      <c r="G70" s="185"/>
      <c r="H70" s="417"/>
      <c r="I70" s="417"/>
      <c r="J70" s="417"/>
      <c r="K70" s="417"/>
      <c r="L70" s="417"/>
      <c r="M70" s="417"/>
      <c r="N70" s="417"/>
    </row>
    <row r="71" spans="1:14" s="186" customFormat="1" ht="18" customHeight="1">
      <c r="A71" s="429"/>
      <c r="B71" s="430"/>
      <c r="C71" s="452" t="s">
        <v>397</v>
      </c>
      <c r="D71" s="431">
        <v>0</v>
      </c>
      <c r="E71" s="431">
        <v>0</v>
      </c>
      <c r="F71" s="432">
        <v>0</v>
      </c>
      <c r="G71" s="185"/>
      <c r="H71" s="417"/>
      <c r="I71" s="417"/>
      <c r="J71" s="417"/>
      <c r="K71" s="417"/>
      <c r="L71" s="417"/>
      <c r="M71" s="417"/>
      <c r="N71" s="417"/>
    </row>
    <row r="72" spans="1:14" s="186" customFormat="1" ht="18" customHeight="1">
      <c r="A72" s="429"/>
      <c r="B72" s="430"/>
      <c r="C72" s="452" t="s">
        <v>410</v>
      </c>
      <c r="D72" s="431">
        <v>0</v>
      </c>
      <c r="E72" s="431">
        <v>0</v>
      </c>
      <c r="F72" s="432">
        <v>0</v>
      </c>
      <c r="G72" s="185"/>
      <c r="H72" s="417"/>
      <c r="I72" s="417"/>
      <c r="J72" s="417"/>
      <c r="K72" s="417"/>
      <c r="L72" s="417"/>
      <c r="M72" s="417"/>
      <c r="N72" s="417"/>
    </row>
    <row r="73" spans="1:14" s="186" customFormat="1" ht="18" customHeight="1">
      <c r="A73" s="456"/>
      <c r="B73" s="458"/>
      <c r="C73" s="458"/>
      <c r="D73" s="459"/>
      <c r="E73" s="459"/>
      <c r="F73" s="460"/>
      <c r="G73" s="185"/>
      <c r="H73" s="417"/>
      <c r="I73" s="417"/>
      <c r="J73" s="417"/>
      <c r="K73" s="417"/>
      <c r="L73" s="417"/>
      <c r="M73" s="417"/>
      <c r="N73" s="417"/>
    </row>
    <row r="74" spans="1:14" s="186" customFormat="1" ht="18" customHeight="1">
      <c r="A74" s="456"/>
      <c r="B74" s="614" t="s">
        <v>381</v>
      </c>
      <c r="C74" s="614"/>
      <c r="D74" s="431">
        <v>0</v>
      </c>
      <c r="E74" s="431">
        <v>0</v>
      </c>
      <c r="F74" s="432">
        <v>0</v>
      </c>
      <c r="G74" s="185"/>
      <c r="H74" s="417"/>
      <c r="I74" s="417"/>
      <c r="J74" s="417"/>
      <c r="K74" s="417"/>
      <c r="L74" s="417"/>
      <c r="M74" s="417"/>
      <c r="N74" s="417"/>
    </row>
    <row r="75" spans="1:14" s="186" customFormat="1" ht="18" customHeight="1">
      <c r="A75" s="456"/>
      <c r="B75" s="458"/>
      <c r="C75" s="430"/>
      <c r="D75" s="459"/>
      <c r="E75" s="459"/>
      <c r="F75" s="460"/>
      <c r="G75" s="185"/>
      <c r="H75" s="417"/>
      <c r="I75" s="417"/>
      <c r="J75" s="417"/>
      <c r="K75" s="417"/>
      <c r="L75" s="417"/>
      <c r="M75" s="417"/>
      <c r="N75" s="417"/>
    </row>
    <row r="76" spans="1:14" s="186" customFormat="1" ht="18" customHeight="1">
      <c r="A76" s="456"/>
      <c r="B76" s="614" t="s">
        <v>384</v>
      </c>
      <c r="C76" s="614"/>
      <c r="D76" s="431">
        <v>0</v>
      </c>
      <c r="E76" s="431">
        <v>0</v>
      </c>
      <c r="F76" s="432">
        <v>0</v>
      </c>
      <c r="G76" s="185"/>
      <c r="H76" s="417"/>
      <c r="I76" s="417"/>
      <c r="J76" s="417"/>
      <c r="K76" s="417"/>
      <c r="L76" s="417"/>
      <c r="M76" s="417"/>
      <c r="N76" s="417"/>
    </row>
    <row r="77" spans="1:14" s="188" customFormat="1" ht="18" customHeight="1">
      <c r="A77" s="447"/>
      <c r="B77" s="448"/>
      <c r="C77" s="448"/>
      <c r="D77" s="435"/>
      <c r="E77" s="435"/>
      <c r="F77" s="436"/>
      <c r="G77" s="187"/>
      <c r="H77" s="418"/>
      <c r="I77" s="418"/>
      <c r="J77" s="418"/>
      <c r="K77" s="418"/>
      <c r="L77" s="418"/>
      <c r="M77" s="418"/>
      <c r="N77" s="418"/>
    </row>
    <row r="78" spans="1:14" s="184" customFormat="1" ht="18" customHeight="1">
      <c r="A78" s="461"/>
      <c r="B78" s="609" t="s">
        <v>411</v>
      </c>
      <c r="C78" s="609"/>
      <c r="D78" s="427">
        <v>10918415000</v>
      </c>
      <c r="E78" s="427">
        <v>3090459163</v>
      </c>
      <c r="F78" s="428">
        <v>2836723775</v>
      </c>
      <c r="G78" s="183"/>
      <c r="H78" s="416"/>
      <c r="I78" s="416"/>
      <c r="J78" s="416"/>
      <c r="K78" s="416"/>
      <c r="L78" s="416"/>
      <c r="M78" s="416"/>
      <c r="N78" s="416"/>
    </row>
    <row r="79" spans="1:14" s="184" customFormat="1" ht="18" customHeight="1">
      <c r="A79" s="461"/>
      <c r="B79" s="440" t="s">
        <v>412</v>
      </c>
      <c r="C79" s="440"/>
      <c r="D79" s="613">
        <v>10918415000</v>
      </c>
      <c r="E79" s="613">
        <v>3090459163</v>
      </c>
      <c r="F79" s="610">
        <v>2836723775</v>
      </c>
      <c r="G79" s="183"/>
      <c r="H79" s="416"/>
      <c r="I79" s="416"/>
      <c r="J79" s="416"/>
      <c r="K79" s="416"/>
      <c r="L79" s="416"/>
      <c r="M79" s="416"/>
      <c r="N79" s="416"/>
    </row>
    <row r="80" spans="1:14" s="184" customFormat="1" ht="18" customHeight="1">
      <c r="A80" s="461"/>
      <c r="B80" s="465" t="s">
        <v>413</v>
      </c>
      <c r="C80" s="466"/>
      <c r="D80" s="613"/>
      <c r="E80" s="613"/>
      <c r="F80" s="610"/>
      <c r="G80" s="183"/>
      <c r="H80" s="416"/>
      <c r="I80" s="416"/>
      <c r="J80" s="416"/>
      <c r="K80" s="416"/>
      <c r="L80" s="416"/>
      <c r="M80" s="416"/>
      <c r="N80" s="416"/>
    </row>
    <row r="81" spans="1:14" s="189" customFormat="1" ht="11.25" customHeight="1" thickBot="1">
      <c r="A81" s="467"/>
      <c r="B81" s="468"/>
      <c r="C81" s="468"/>
      <c r="D81" s="469"/>
      <c r="E81" s="469"/>
      <c r="F81" s="470"/>
      <c r="G81" s="149"/>
      <c r="H81" s="419"/>
      <c r="I81" s="419"/>
      <c r="J81" s="419"/>
      <c r="K81" s="419"/>
      <c r="L81" s="419"/>
      <c r="M81" s="419"/>
      <c r="N81" s="419"/>
    </row>
    <row r="82" spans="1:14" s="180" customFormat="1" ht="18.75" thickTop="1">
      <c r="A82" s="179"/>
      <c r="B82" s="179"/>
      <c r="C82" s="179"/>
      <c r="D82" s="179"/>
      <c r="E82" s="179"/>
      <c r="F82" s="179"/>
      <c r="H82" s="419"/>
      <c r="I82" s="413"/>
      <c r="J82" s="413"/>
      <c r="K82" s="413"/>
      <c r="L82" s="413"/>
      <c r="M82" s="413"/>
      <c r="N82" s="413"/>
    </row>
    <row r="83" spans="1:14" ht="18">
      <c r="H83" s="419"/>
    </row>
  </sheetData>
  <mergeCells count="42">
    <mergeCell ref="B76:C76"/>
    <mergeCell ref="B78:C78"/>
    <mergeCell ref="D79:D80"/>
    <mergeCell ref="E79:E80"/>
    <mergeCell ref="F79:F80"/>
    <mergeCell ref="B74:C74"/>
    <mergeCell ref="F52:F53"/>
    <mergeCell ref="B57:C57"/>
    <mergeCell ref="B59:C59"/>
    <mergeCell ref="B61:C61"/>
    <mergeCell ref="D62:D63"/>
    <mergeCell ref="E62:E63"/>
    <mergeCell ref="F62:F63"/>
    <mergeCell ref="E52:E53"/>
    <mergeCell ref="A66:C66"/>
    <mergeCell ref="B68:C68"/>
    <mergeCell ref="D69:D70"/>
    <mergeCell ref="E69:E70"/>
    <mergeCell ref="F69:F70"/>
    <mergeCell ref="B42:C42"/>
    <mergeCell ref="B46:C46"/>
    <mergeCell ref="A49:C49"/>
    <mergeCell ref="B51:C51"/>
    <mergeCell ref="D52:D53"/>
    <mergeCell ref="F23:F24"/>
    <mergeCell ref="A27:C27"/>
    <mergeCell ref="B29:C29"/>
    <mergeCell ref="B33:C33"/>
    <mergeCell ref="A36:C36"/>
    <mergeCell ref="D23:D24"/>
    <mergeCell ref="E23:E24"/>
    <mergeCell ref="B38:C38"/>
    <mergeCell ref="B13:C13"/>
    <mergeCell ref="B17:C17"/>
    <mergeCell ref="B21:C21"/>
    <mergeCell ref="B22:C22"/>
    <mergeCell ref="B8:C8"/>
    <mergeCell ref="A1:G1"/>
    <mergeCell ref="A2:G2"/>
    <mergeCell ref="A3:G3"/>
    <mergeCell ref="A4:G4"/>
    <mergeCell ref="A6:C6"/>
  </mergeCells>
  <printOptions horizontalCentered="1"/>
  <pageMargins left="0.19685039370078741" right="0.19685039370078741" top="0.19685039370078741" bottom="0.35433070866141736" header="0" footer="0"/>
  <pageSetup paperSize="123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="85" zoomScaleNormal="85" workbookViewId="0">
      <selection sqref="A1:K1"/>
    </sheetView>
  </sheetViews>
  <sheetFormatPr baseColWidth="10" defaultRowHeight="18"/>
  <cols>
    <col min="1" max="1" width="2.140625" style="210" customWidth="1"/>
    <col min="2" max="2" width="1.7109375" style="211" customWidth="1"/>
    <col min="3" max="3" width="1.7109375" style="212" customWidth="1"/>
    <col min="4" max="4" width="67" style="210" customWidth="1"/>
    <col min="5" max="5" width="22.5703125" style="210" bestFit="1" customWidth="1"/>
    <col min="6" max="6" width="21" style="210" customWidth="1"/>
    <col min="7" max="9" width="22.5703125" style="210" bestFit="1" customWidth="1"/>
    <col min="10" max="10" width="23" style="210" bestFit="1" customWidth="1"/>
    <col min="11" max="11" width="2.140625" style="210" customWidth="1"/>
    <col min="12" max="12" width="2" style="476" customWidth="1"/>
    <col min="13" max="14" width="11.42578125" style="476"/>
    <col min="15" max="16384" width="11.42578125" style="210"/>
  </cols>
  <sheetData>
    <row r="1" spans="1:14" s="193" customFormat="1" ht="18.75" customHeight="1">
      <c r="A1" s="618" t="s">
        <v>134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471"/>
      <c r="M1" s="471"/>
      <c r="N1" s="471"/>
    </row>
    <row r="2" spans="1:14" s="193" customFormat="1" ht="17.25" customHeight="1">
      <c r="A2" s="619" t="s">
        <v>414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471"/>
      <c r="M2" s="471"/>
      <c r="N2" s="471"/>
    </row>
    <row r="3" spans="1:14" s="193" customFormat="1" ht="17.25" customHeight="1">
      <c r="A3" s="619" t="s">
        <v>135</v>
      </c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471"/>
      <c r="M3" s="471"/>
      <c r="N3" s="471"/>
    </row>
    <row r="4" spans="1:14" s="193" customFormat="1" ht="17.25" customHeight="1">
      <c r="A4" s="619" t="s">
        <v>79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471"/>
      <c r="M4" s="471"/>
      <c r="N4" s="471"/>
    </row>
    <row r="5" spans="1:14" s="179" customFormat="1" ht="3.75" customHeight="1" thickBot="1">
      <c r="A5" s="194"/>
      <c r="B5" s="195"/>
      <c r="C5" s="196"/>
      <c r="D5" s="194"/>
      <c r="F5" s="197"/>
      <c r="G5" s="197"/>
      <c r="H5" s="197"/>
      <c r="I5" s="197"/>
      <c r="J5" s="197"/>
      <c r="K5" s="197"/>
      <c r="L5" s="472"/>
      <c r="M5" s="472"/>
      <c r="N5" s="472"/>
    </row>
    <row r="6" spans="1:14" s="198" customFormat="1" ht="23.25" customHeight="1" thickTop="1">
      <c r="A6" s="620" t="s">
        <v>371</v>
      </c>
      <c r="B6" s="621"/>
      <c r="C6" s="621"/>
      <c r="D6" s="621"/>
      <c r="E6" s="624" t="s">
        <v>415</v>
      </c>
      <c r="F6" s="624"/>
      <c r="G6" s="624"/>
      <c r="H6" s="624"/>
      <c r="I6" s="624"/>
      <c r="J6" s="625" t="s">
        <v>416</v>
      </c>
      <c r="K6" s="217"/>
      <c r="L6" s="473"/>
      <c r="M6" s="473"/>
      <c r="N6" s="473"/>
    </row>
    <row r="7" spans="1:14" s="198" customFormat="1" ht="47.25" customHeight="1">
      <c r="A7" s="622"/>
      <c r="B7" s="623"/>
      <c r="C7" s="623"/>
      <c r="D7" s="623"/>
      <c r="E7" s="477" t="s">
        <v>417</v>
      </c>
      <c r="F7" s="478" t="s">
        <v>418</v>
      </c>
      <c r="G7" s="477" t="s">
        <v>419</v>
      </c>
      <c r="H7" s="477" t="s">
        <v>373</v>
      </c>
      <c r="I7" s="477" t="s">
        <v>420</v>
      </c>
      <c r="J7" s="626"/>
      <c r="K7" s="218"/>
      <c r="L7" s="473"/>
      <c r="M7" s="473"/>
      <c r="N7" s="473"/>
    </row>
    <row r="8" spans="1:14" s="200" customFormat="1" ht="3" customHeight="1">
      <c r="A8" s="479"/>
      <c r="B8" s="480"/>
      <c r="C8" s="481"/>
      <c r="D8" s="482"/>
      <c r="E8" s="483"/>
      <c r="F8" s="483"/>
      <c r="G8" s="483"/>
      <c r="H8" s="483"/>
      <c r="I8" s="483"/>
      <c r="J8" s="484"/>
      <c r="K8" s="199"/>
      <c r="L8" s="472"/>
      <c r="M8" s="472"/>
      <c r="N8" s="472"/>
    </row>
    <row r="9" spans="1:14" s="202" customFormat="1" ht="18" customHeight="1">
      <c r="A9" s="485"/>
      <c r="B9" s="486" t="s">
        <v>421</v>
      </c>
      <c r="C9" s="487"/>
      <c r="D9" s="488"/>
      <c r="E9" s="489"/>
      <c r="F9" s="489"/>
      <c r="G9" s="490"/>
      <c r="H9" s="489"/>
      <c r="I9" s="489"/>
      <c r="J9" s="491"/>
      <c r="K9" s="201"/>
      <c r="L9" s="474"/>
      <c r="M9" s="474"/>
      <c r="N9" s="474"/>
    </row>
    <row r="10" spans="1:14" s="186" customFormat="1" ht="18" customHeight="1">
      <c r="A10" s="492"/>
      <c r="B10" s="493"/>
      <c r="C10" s="627" t="s">
        <v>422</v>
      </c>
      <c r="D10" s="627"/>
      <c r="E10" s="494">
        <v>576768835</v>
      </c>
      <c r="F10" s="494">
        <v>60449</v>
      </c>
      <c r="G10" s="495">
        <v>576829284</v>
      </c>
      <c r="H10" s="494">
        <v>155881016</v>
      </c>
      <c r="I10" s="494">
        <v>155881016</v>
      </c>
      <c r="J10" s="496">
        <v>-420887819</v>
      </c>
      <c r="K10" s="203"/>
      <c r="L10" s="417"/>
      <c r="M10" s="417"/>
      <c r="N10" s="417"/>
    </row>
    <row r="11" spans="1:14" s="186" customFormat="1" ht="18" customHeight="1">
      <c r="A11" s="492"/>
      <c r="B11" s="493"/>
      <c r="C11" s="627" t="s">
        <v>423</v>
      </c>
      <c r="D11" s="627"/>
      <c r="E11" s="494">
        <v>0</v>
      </c>
      <c r="F11" s="494">
        <v>0</v>
      </c>
      <c r="G11" s="495">
        <v>0</v>
      </c>
      <c r="H11" s="494">
        <v>0</v>
      </c>
      <c r="I11" s="494">
        <v>0</v>
      </c>
      <c r="J11" s="496">
        <v>0</v>
      </c>
      <c r="K11" s="203"/>
      <c r="L11" s="417"/>
      <c r="M11" s="417"/>
      <c r="N11" s="417"/>
    </row>
    <row r="12" spans="1:14" s="186" customFormat="1" ht="18" customHeight="1">
      <c r="A12" s="492"/>
      <c r="B12" s="493"/>
      <c r="C12" s="627" t="s">
        <v>424</v>
      </c>
      <c r="D12" s="627"/>
      <c r="E12" s="494">
        <v>131100000</v>
      </c>
      <c r="F12" s="494">
        <v>0</v>
      </c>
      <c r="G12" s="495">
        <v>131100000</v>
      </c>
      <c r="H12" s="494">
        <v>3530362</v>
      </c>
      <c r="I12" s="494">
        <v>3530362</v>
      </c>
      <c r="J12" s="496">
        <v>-127569638</v>
      </c>
      <c r="K12" s="203"/>
      <c r="L12" s="417"/>
      <c r="M12" s="417"/>
      <c r="N12" s="417"/>
    </row>
    <row r="13" spans="1:14" s="186" customFormat="1" ht="18" customHeight="1">
      <c r="A13" s="492"/>
      <c r="B13" s="493"/>
      <c r="C13" s="627" t="s">
        <v>425</v>
      </c>
      <c r="D13" s="627"/>
      <c r="E13" s="494">
        <v>682603165</v>
      </c>
      <c r="F13" s="494">
        <v>4425362</v>
      </c>
      <c r="G13" s="495">
        <v>687028527</v>
      </c>
      <c r="H13" s="494">
        <v>224797430</v>
      </c>
      <c r="I13" s="494">
        <v>224797430</v>
      </c>
      <c r="J13" s="496">
        <v>-457805735</v>
      </c>
      <c r="K13" s="203"/>
      <c r="L13" s="417"/>
      <c r="M13" s="417"/>
      <c r="N13" s="417"/>
    </row>
    <row r="14" spans="1:14" s="186" customFormat="1" ht="18" customHeight="1">
      <c r="A14" s="492"/>
      <c r="B14" s="493"/>
      <c r="C14" s="627" t="s">
        <v>426</v>
      </c>
      <c r="D14" s="627"/>
      <c r="E14" s="494">
        <v>74955000</v>
      </c>
      <c r="F14" s="494">
        <v>1620325</v>
      </c>
      <c r="G14" s="495">
        <v>76575325</v>
      </c>
      <c r="H14" s="494">
        <v>7221600</v>
      </c>
      <c r="I14" s="494">
        <v>7221600</v>
      </c>
      <c r="J14" s="496">
        <v>-67733400</v>
      </c>
      <c r="K14" s="203"/>
      <c r="L14" s="417"/>
      <c r="M14" s="417"/>
      <c r="N14" s="417"/>
    </row>
    <row r="15" spans="1:14" s="186" customFormat="1" ht="18" customHeight="1">
      <c r="A15" s="492"/>
      <c r="B15" s="493"/>
      <c r="C15" s="627" t="s">
        <v>427</v>
      </c>
      <c r="D15" s="627"/>
      <c r="E15" s="494">
        <v>30873000</v>
      </c>
      <c r="F15" s="494">
        <v>568086</v>
      </c>
      <c r="G15" s="495">
        <v>31441086</v>
      </c>
      <c r="H15" s="494">
        <v>7268210</v>
      </c>
      <c r="I15" s="494">
        <v>7268210</v>
      </c>
      <c r="J15" s="496">
        <v>-23604790</v>
      </c>
      <c r="K15" s="203"/>
      <c r="L15" s="417"/>
      <c r="M15" s="417"/>
      <c r="N15" s="417"/>
    </row>
    <row r="16" spans="1:14" s="186" customFormat="1" ht="18" customHeight="1">
      <c r="A16" s="492"/>
      <c r="B16" s="493"/>
      <c r="C16" s="627" t="s">
        <v>428</v>
      </c>
      <c r="D16" s="627"/>
      <c r="E16" s="494">
        <v>0</v>
      </c>
      <c r="F16" s="494">
        <v>17770926</v>
      </c>
      <c r="G16" s="495">
        <v>17770926</v>
      </c>
      <c r="H16" s="494">
        <v>17770926</v>
      </c>
      <c r="I16" s="494">
        <v>17770926</v>
      </c>
      <c r="J16" s="496">
        <v>17770926</v>
      </c>
      <c r="K16" s="203"/>
      <c r="L16" s="417"/>
      <c r="M16" s="417"/>
      <c r="N16" s="417"/>
    </row>
    <row r="17" spans="1:14" s="186" customFormat="1" ht="18" customHeight="1">
      <c r="A17" s="492"/>
      <c r="B17" s="493"/>
      <c r="C17" s="627" t="s">
        <v>429</v>
      </c>
      <c r="D17" s="627"/>
      <c r="E17" s="495">
        <v>8889721000</v>
      </c>
      <c r="F17" s="495">
        <v>0</v>
      </c>
      <c r="G17" s="495">
        <v>8889721000</v>
      </c>
      <c r="H17" s="495">
        <v>2527755558</v>
      </c>
      <c r="I17" s="495">
        <v>2527755558</v>
      </c>
      <c r="J17" s="496">
        <v>-6361965442</v>
      </c>
      <c r="K17" s="203"/>
      <c r="L17" s="417"/>
      <c r="M17" s="417"/>
      <c r="N17" s="417"/>
    </row>
    <row r="18" spans="1:14" s="178" customFormat="1" ht="18" customHeight="1">
      <c r="A18" s="497"/>
      <c r="B18" s="498"/>
      <c r="C18" s="499"/>
      <c r="D18" s="500" t="s">
        <v>430</v>
      </c>
      <c r="E18" s="501">
        <v>7380351000</v>
      </c>
      <c r="F18" s="501">
        <v>0</v>
      </c>
      <c r="G18" s="502">
        <v>7380351000</v>
      </c>
      <c r="H18" s="501">
        <v>2123456866</v>
      </c>
      <c r="I18" s="501">
        <v>2123456866</v>
      </c>
      <c r="J18" s="503">
        <v>-5256894134</v>
      </c>
      <c r="K18" s="204"/>
      <c r="L18" s="412"/>
      <c r="M18" s="412"/>
      <c r="N18" s="412"/>
    </row>
    <row r="19" spans="1:14" s="178" customFormat="1" ht="18" customHeight="1">
      <c r="A19" s="497"/>
      <c r="B19" s="498"/>
      <c r="C19" s="499"/>
      <c r="D19" s="500" t="s">
        <v>431</v>
      </c>
      <c r="E19" s="501">
        <v>496568000</v>
      </c>
      <c r="F19" s="501">
        <v>0</v>
      </c>
      <c r="G19" s="502">
        <v>496568000</v>
      </c>
      <c r="H19" s="501">
        <v>131135112</v>
      </c>
      <c r="I19" s="501">
        <v>131135112</v>
      </c>
      <c r="J19" s="503">
        <v>-365432888</v>
      </c>
      <c r="K19" s="204"/>
      <c r="L19" s="412"/>
      <c r="M19" s="412"/>
      <c r="N19" s="412"/>
    </row>
    <row r="20" spans="1:14" s="178" customFormat="1" ht="18" customHeight="1">
      <c r="A20" s="497"/>
      <c r="B20" s="498"/>
      <c r="C20" s="499"/>
      <c r="D20" s="500" t="s">
        <v>432</v>
      </c>
      <c r="E20" s="501">
        <v>336528000</v>
      </c>
      <c r="F20" s="501">
        <v>0</v>
      </c>
      <c r="G20" s="502">
        <v>336528000</v>
      </c>
      <c r="H20" s="501">
        <v>80194564</v>
      </c>
      <c r="I20" s="501">
        <v>80194564</v>
      </c>
      <c r="J20" s="503">
        <v>-256333436</v>
      </c>
      <c r="K20" s="204"/>
      <c r="L20" s="412"/>
      <c r="M20" s="412"/>
      <c r="N20" s="412"/>
    </row>
    <row r="21" spans="1:14" s="178" customFormat="1" ht="18" customHeight="1">
      <c r="A21" s="497"/>
      <c r="B21" s="498"/>
      <c r="C21" s="499"/>
      <c r="D21" s="500" t="s">
        <v>433</v>
      </c>
      <c r="E21" s="501">
        <v>22883000</v>
      </c>
      <c r="F21" s="501">
        <v>0</v>
      </c>
      <c r="G21" s="502">
        <v>22883000</v>
      </c>
      <c r="H21" s="501">
        <v>6645811</v>
      </c>
      <c r="I21" s="501">
        <v>6645811</v>
      </c>
      <c r="J21" s="503">
        <v>-16237189</v>
      </c>
      <c r="K21" s="204"/>
      <c r="L21" s="412"/>
      <c r="M21" s="412"/>
      <c r="N21" s="412"/>
    </row>
    <row r="22" spans="1:14" s="178" customFormat="1" ht="18" customHeight="1">
      <c r="A22" s="497"/>
      <c r="B22" s="498"/>
      <c r="C22" s="499"/>
      <c r="D22" s="500" t="s">
        <v>434</v>
      </c>
      <c r="E22" s="501">
        <v>0</v>
      </c>
      <c r="F22" s="501">
        <v>0</v>
      </c>
      <c r="G22" s="502">
        <v>0</v>
      </c>
      <c r="H22" s="501"/>
      <c r="I22" s="501">
        <v>0</v>
      </c>
      <c r="J22" s="503">
        <v>0</v>
      </c>
      <c r="K22" s="204"/>
      <c r="L22" s="412"/>
      <c r="M22" s="412"/>
      <c r="N22" s="412"/>
    </row>
    <row r="23" spans="1:14" s="178" customFormat="1" ht="18" customHeight="1">
      <c r="A23" s="497"/>
      <c r="B23" s="498"/>
      <c r="C23" s="499"/>
      <c r="D23" s="500" t="s">
        <v>435</v>
      </c>
      <c r="E23" s="501">
        <v>127488000</v>
      </c>
      <c r="F23" s="501">
        <v>0</v>
      </c>
      <c r="G23" s="502">
        <v>127488000</v>
      </c>
      <c r="H23" s="501">
        <v>48255939</v>
      </c>
      <c r="I23" s="501">
        <v>48255939</v>
      </c>
      <c r="J23" s="503">
        <v>-79232061</v>
      </c>
      <c r="K23" s="204"/>
      <c r="L23" s="412"/>
      <c r="M23" s="412"/>
      <c r="N23" s="412"/>
    </row>
    <row r="24" spans="1:14" s="178" customFormat="1" ht="18" customHeight="1">
      <c r="A24" s="497"/>
      <c r="B24" s="498"/>
      <c r="C24" s="499"/>
      <c r="D24" s="500" t="s">
        <v>436</v>
      </c>
      <c r="E24" s="501">
        <v>0</v>
      </c>
      <c r="F24" s="501">
        <v>0</v>
      </c>
      <c r="G24" s="502">
        <v>0</v>
      </c>
      <c r="H24" s="501">
        <v>0</v>
      </c>
      <c r="I24" s="501">
        <v>0</v>
      </c>
      <c r="J24" s="503">
        <v>0</v>
      </c>
      <c r="K24" s="204"/>
      <c r="L24" s="412"/>
      <c r="M24" s="412"/>
      <c r="N24" s="412"/>
    </row>
    <row r="25" spans="1:14" s="178" customFormat="1" ht="18" customHeight="1">
      <c r="A25" s="497"/>
      <c r="B25" s="498"/>
      <c r="C25" s="499"/>
      <c r="D25" s="500" t="s">
        <v>437</v>
      </c>
      <c r="E25" s="501">
        <v>0</v>
      </c>
      <c r="F25" s="501">
        <v>0</v>
      </c>
      <c r="G25" s="502">
        <v>0</v>
      </c>
      <c r="H25" s="501">
        <v>0</v>
      </c>
      <c r="I25" s="501">
        <v>0</v>
      </c>
      <c r="J25" s="503">
        <v>0</v>
      </c>
      <c r="K25" s="204"/>
      <c r="L25" s="412"/>
      <c r="M25" s="412"/>
      <c r="N25" s="412"/>
    </row>
    <row r="26" spans="1:14" s="178" customFormat="1" ht="18" customHeight="1">
      <c r="A26" s="497"/>
      <c r="B26" s="498"/>
      <c r="C26" s="499"/>
      <c r="D26" s="500" t="s">
        <v>438</v>
      </c>
      <c r="E26" s="501">
        <v>315903000</v>
      </c>
      <c r="F26" s="501">
        <v>0</v>
      </c>
      <c r="G26" s="502">
        <v>315903000</v>
      </c>
      <c r="H26" s="501">
        <v>77866899</v>
      </c>
      <c r="I26" s="501">
        <v>77866899</v>
      </c>
      <c r="J26" s="503">
        <v>-238036101</v>
      </c>
      <c r="K26" s="204"/>
      <c r="L26" s="412"/>
      <c r="M26" s="412"/>
      <c r="N26" s="412"/>
    </row>
    <row r="27" spans="1:14" s="178" customFormat="1" ht="18" customHeight="1">
      <c r="A27" s="497"/>
      <c r="B27" s="498"/>
      <c r="C27" s="499"/>
      <c r="D27" s="500" t="s">
        <v>439</v>
      </c>
      <c r="E27" s="501">
        <v>210000000</v>
      </c>
      <c r="F27" s="501">
        <v>0</v>
      </c>
      <c r="G27" s="502">
        <v>210000000</v>
      </c>
      <c r="H27" s="501">
        <v>60200367</v>
      </c>
      <c r="I27" s="501">
        <v>60200367</v>
      </c>
      <c r="J27" s="503">
        <v>-149799633</v>
      </c>
      <c r="K27" s="204"/>
      <c r="L27" s="412"/>
      <c r="M27" s="412"/>
      <c r="N27" s="412"/>
    </row>
    <row r="28" spans="1:14" s="178" customFormat="1" ht="17.25" customHeight="1">
      <c r="A28" s="497"/>
      <c r="B28" s="498"/>
      <c r="C28" s="499"/>
      <c r="D28" s="504" t="s">
        <v>440</v>
      </c>
      <c r="E28" s="501">
        <v>0</v>
      </c>
      <c r="F28" s="501">
        <v>0</v>
      </c>
      <c r="G28" s="502">
        <v>0</v>
      </c>
      <c r="H28" s="501">
        <v>0</v>
      </c>
      <c r="I28" s="501">
        <v>0</v>
      </c>
      <c r="J28" s="503">
        <v>0</v>
      </c>
      <c r="K28" s="204"/>
      <c r="L28" s="412"/>
      <c r="M28" s="412"/>
      <c r="N28" s="412"/>
    </row>
    <row r="29" spans="1:14" s="186" customFormat="1" ht="18" customHeight="1">
      <c r="A29" s="492"/>
      <c r="B29" s="493"/>
      <c r="C29" s="627" t="s">
        <v>441</v>
      </c>
      <c r="D29" s="627"/>
      <c r="E29" s="495">
        <v>211991000</v>
      </c>
      <c r="F29" s="495">
        <v>1957502</v>
      </c>
      <c r="G29" s="495">
        <v>213948502</v>
      </c>
      <c r="H29" s="495">
        <v>88621745</v>
      </c>
      <c r="I29" s="495">
        <v>88621745</v>
      </c>
      <c r="J29" s="496">
        <v>-123369255</v>
      </c>
      <c r="K29" s="203"/>
      <c r="L29" s="417"/>
      <c r="M29" s="417"/>
      <c r="N29" s="417"/>
    </row>
    <row r="30" spans="1:14" s="178" customFormat="1" ht="18" customHeight="1">
      <c r="A30" s="497"/>
      <c r="B30" s="498"/>
      <c r="C30" s="499"/>
      <c r="D30" s="500" t="s">
        <v>442</v>
      </c>
      <c r="E30" s="501">
        <v>0</v>
      </c>
      <c r="F30" s="501">
        <v>0</v>
      </c>
      <c r="G30" s="502">
        <v>0</v>
      </c>
      <c r="H30" s="501">
        <v>0</v>
      </c>
      <c r="I30" s="501">
        <v>0</v>
      </c>
      <c r="J30" s="503">
        <v>0</v>
      </c>
      <c r="K30" s="204"/>
      <c r="L30" s="412"/>
      <c r="M30" s="412"/>
      <c r="N30" s="412"/>
    </row>
    <row r="31" spans="1:14" s="178" customFormat="1" ht="18" customHeight="1">
      <c r="A31" s="497"/>
      <c r="B31" s="498"/>
      <c r="C31" s="499"/>
      <c r="D31" s="500" t="s">
        <v>443</v>
      </c>
      <c r="E31" s="501">
        <v>0</v>
      </c>
      <c r="F31" s="501">
        <v>0</v>
      </c>
      <c r="G31" s="502">
        <v>0</v>
      </c>
      <c r="H31" s="501">
        <v>0</v>
      </c>
      <c r="I31" s="501">
        <v>0</v>
      </c>
      <c r="J31" s="503">
        <v>0</v>
      </c>
      <c r="K31" s="204"/>
      <c r="L31" s="412"/>
      <c r="M31" s="412"/>
      <c r="N31" s="412"/>
    </row>
    <row r="32" spans="1:14" s="178" customFormat="1" ht="18" customHeight="1">
      <c r="A32" s="497"/>
      <c r="B32" s="498"/>
      <c r="C32" s="499"/>
      <c r="D32" s="500" t="s">
        <v>444</v>
      </c>
      <c r="E32" s="501">
        <v>102316000</v>
      </c>
      <c r="F32" s="501">
        <v>0</v>
      </c>
      <c r="G32" s="502">
        <v>102316000</v>
      </c>
      <c r="H32" s="501">
        <v>30593196</v>
      </c>
      <c r="I32" s="501">
        <v>30593196</v>
      </c>
      <c r="J32" s="503">
        <v>-71722804</v>
      </c>
      <c r="K32" s="204"/>
      <c r="L32" s="412"/>
      <c r="M32" s="412"/>
      <c r="N32" s="412"/>
    </row>
    <row r="33" spans="1:14" s="178" customFormat="1" ht="18" customHeight="1">
      <c r="A33" s="497"/>
      <c r="B33" s="498"/>
      <c r="C33" s="499"/>
      <c r="D33" s="500" t="s">
        <v>445</v>
      </c>
      <c r="E33" s="501">
        <v>659227</v>
      </c>
      <c r="F33" s="501">
        <v>0</v>
      </c>
      <c r="G33" s="502">
        <v>659227</v>
      </c>
      <c r="H33" s="501">
        <v>14812</v>
      </c>
      <c r="I33" s="501">
        <v>14812</v>
      </c>
      <c r="J33" s="503">
        <v>-644415</v>
      </c>
      <c r="K33" s="204"/>
      <c r="L33" s="412"/>
      <c r="M33" s="412"/>
      <c r="N33" s="412"/>
    </row>
    <row r="34" spans="1:14" s="178" customFormat="1" ht="18" customHeight="1">
      <c r="A34" s="497"/>
      <c r="B34" s="498"/>
      <c r="C34" s="499"/>
      <c r="D34" s="500" t="s">
        <v>446</v>
      </c>
      <c r="E34" s="501">
        <v>109015773</v>
      </c>
      <c r="F34" s="501">
        <v>1957502</v>
      </c>
      <c r="G34" s="502">
        <v>110973275</v>
      </c>
      <c r="H34" s="501">
        <v>58013737</v>
      </c>
      <c r="I34" s="501">
        <v>58013737</v>
      </c>
      <c r="J34" s="503">
        <v>-51002036</v>
      </c>
      <c r="K34" s="204"/>
      <c r="L34" s="412"/>
      <c r="M34" s="412"/>
      <c r="N34" s="412"/>
    </row>
    <row r="35" spans="1:14" s="186" customFormat="1" ht="18" customHeight="1">
      <c r="A35" s="492"/>
      <c r="B35" s="493"/>
      <c r="C35" s="627" t="s">
        <v>447</v>
      </c>
      <c r="D35" s="627"/>
      <c r="E35" s="494">
        <v>0</v>
      </c>
      <c r="F35" s="494">
        <v>0</v>
      </c>
      <c r="G35" s="495">
        <v>0</v>
      </c>
      <c r="H35" s="494">
        <v>0</v>
      </c>
      <c r="I35" s="494">
        <v>0</v>
      </c>
      <c r="J35" s="496">
        <v>0</v>
      </c>
      <c r="K35" s="203"/>
      <c r="L35" s="417"/>
      <c r="M35" s="417"/>
      <c r="N35" s="417"/>
    </row>
    <row r="36" spans="1:14" s="186" customFormat="1" ht="18" customHeight="1">
      <c r="A36" s="492"/>
      <c r="B36" s="493"/>
      <c r="C36" s="627" t="s">
        <v>448</v>
      </c>
      <c r="D36" s="627"/>
      <c r="E36" s="495">
        <v>0</v>
      </c>
      <c r="F36" s="495">
        <v>0</v>
      </c>
      <c r="G36" s="495">
        <v>0</v>
      </c>
      <c r="H36" s="495">
        <v>0</v>
      </c>
      <c r="I36" s="495">
        <v>0</v>
      </c>
      <c r="J36" s="496">
        <v>0</v>
      </c>
      <c r="K36" s="203"/>
      <c r="L36" s="417"/>
      <c r="M36" s="417"/>
      <c r="N36" s="417"/>
    </row>
    <row r="37" spans="1:14" s="178" customFormat="1" ht="18" customHeight="1">
      <c r="A37" s="497"/>
      <c r="B37" s="498"/>
      <c r="C37" s="499"/>
      <c r="D37" s="500" t="s">
        <v>449</v>
      </c>
      <c r="E37" s="501">
        <v>0</v>
      </c>
      <c r="F37" s="501">
        <v>0</v>
      </c>
      <c r="G37" s="502">
        <v>0</v>
      </c>
      <c r="H37" s="501">
        <v>0</v>
      </c>
      <c r="I37" s="501">
        <v>0</v>
      </c>
      <c r="J37" s="503">
        <v>0</v>
      </c>
      <c r="K37" s="204"/>
      <c r="L37" s="412"/>
      <c r="M37" s="412"/>
      <c r="N37" s="412"/>
    </row>
    <row r="38" spans="1:14" s="186" customFormat="1" ht="18" customHeight="1">
      <c r="A38" s="492"/>
      <c r="B38" s="493"/>
      <c r="C38" s="627" t="s">
        <v>450</v>
      </c>
      <c r="D38" s="627"/>
      <c r="E38" s="495">
        <v>0</v>
      </c>
      <c r="F38" s="495">
        <v>0</v>
      </c>
      <c r="G38" s="495">
        <v>0</v>
      </c>
      <c r="H38" s="495">
        <v>0</v>
      </c>
      <c r="I38" s="495">
        <v>0</v>
      </c>
      <c r="J38" s="496">
        <v>0</v>
      </c>
      <c r="K38" s="203"/>
      <c r="L38" s="417"/>
      <c r="M38" s="417"/>
      <c r="N38" s="417"/>
    </row>
    <row r="39" spans="1:14" s="178" customFormat="1" ht="18" customHeight="1">
      <c r="A39" s="497"/>
      <c r="B39" s="498"/>
      <c r="C39" s="499"/>
      <c r="D39" s="500" t="s">
        <v>451</v>
      </c>
      <c r="E39" s="501">
        <v>0</v>
      </c>
      <c r="F39" s="501">
        <v>0</v>
      </c>
      <c r="G39" s="502">
        <v>0</v>
      </c>
      <c r="H39" s="501">
        <v>0</v>
      </c>
      <c r="I39" s="501">
        <v>0</v>
      </c>
      <c r="J39" s="503">
        <v>0</v>
      </c>
      <c r="K39" s="204"/>
      <c r="L39" s="412"/>
      <c r="M39" s="412"/>
      <c r="N39" s="412"/>
    </row>
    <row r="40" spans="1:14" s="178" customFormat="1" ht="18" customHeight="1">
      <c r="A40" s="497"/>
      <c r="B40" s="498"/>
      <c r="C40" s="499"/>
      <c r="D40" s="500" t="s">
        <v>452</v>
      </c>
      <c r="E40" s="501">
        <v>0</v>
      </c>
      <c r="F40" s="501">
        <v>0</v>
      </c>
      <c r="G40" s="502">
        <v>0</v>
      </c>
      <c r="H40" s="501">
        <v>0</v>
      </c>
      <c r="I40" s="501">
        <v>0</v>
      </c>
      <c r="J40" s="503">
        <v>0</v>
      </c>
      <c r="K40" s="204"/>
      <c r="L40" s="412"/>
      <c r="M40" s="412"/>
      <c r="N40" s="412"/>
    </row>
    <row r="41" spans="1:14" s="188" customFormat="1" ht="7.5" customHeight="1">
      <c r="A41" s="505"/>
      <c r="B41" s="506"/>
      <c r="C41" s="499"/>
      <c r="D41" s="507"/>
      <c r="E41" s="508"/>
      <c r="F41" s="508"/>
      <c r="G41" s="509"/>
      <c r="H41" s="508"/>
      <c r="I41" s="508"/>
      <c r="J41" s="503"/>
      <c r="K41" s="205"/>
      <c r="L41" s="418"/>
      <c r="M41" s="418"/>
      <c r="N41" s="418"/>
    </row>
    <row r="42" spans="1:14" s="184" customFormat="1" ht="18" customHeight="1">
      <c r="A42" s="510"/>
      <c r="B42" s="511" t="s">
        <v>453</v>
      </c>
      <c r="C42" s="506"/>
      <c r="D42" s="506"/>
      <c r="E42" s="512">
        <v>10598012000</v>
      </c>
      <c r="F42" s="512">
        <v>26402650</v>
      </c>
      <c r="G42" s="512">
        <v>10624414650</v>
      </c>
      <c r="H42" s="512">
        <v>3032846847</v>
      </c>
      <c r="I42" s="512">
        <v>3032846847</v>
      </c>
      <c r="J42" s="513">
        <v>-7565165153</v>
      </c>
      <c r="K42" s="206"/>
      <c r="L42" s="416"/>
      <c r="M42" s="416"/>
      <c r="N42" s="416"/>
    </row>
    <row r="43" spans="1:14" s="188" customFormat="1" ht="7.5" customHeight="1">
      <c r="A43" s="505"/>
      <c r="B43" s="506"/>
      <c r="C43" s="499"/>
      <c r="D43" s="507"/>
      <c r="E43" s="508"/>
      <c r="F43" s="508"/>
      <c r="G43" s="509"/>
      <c r="H43" s="508"/>
      <c r="I43" s="508"/>
      <c r="J43" s="514"/>
      <c r="K43" s="205"/>
      <c r="L43" s="418"/>
      <c r="M43" s="418"/>
      <c r="N43" s="418"/>
    </row>
    <row r="44" spans="1:14" s="184" customFormat="1" ht="18" customHeight="1">
      <c r="A44" s="510"/>
      <c r="B44" s="486" t="s">
        <v>454</v>
      </c>
      <c r="C44" s="487"/>
      <c r="D44" s="487"/>
      <c r="E44" s="515"/>
      <c r="F44" s="515"/>
      <c r="G44" s="516"/>
      <c r="H44" s="515"/>
      <c r="I44" s="515"/>
      <c r="J44" s="517"/>
      <c r="K44" s="206"/>
      <c r="L44" s="416"/>
      <c r="M44" s="416"/>
      <c r="N44" s="416"/>
    </row>
    <row r="45" spans="1:14" s="188" customFormat="1" ht="7.5" customHeight="1">
      <c r="A45" s="505"/>
      <c r="B45" s="506"/>
      <c r="C45" s="499"/>
      <c r="D45" s="507"/>
      <c r="E45" s="508"/>
      <c r="F45" s="508"/>
      <c r="G45" s="509"/>
      <c r="H45" s="508"/>
      <c r="I45" s="508"/>
      <c r="J45" s="514"/>
      <c r="K45" s="205"/>
      <c r="L45" s="418"/>
      <c r="M45" s="418"/>
      <c r="N45" s="418"/>
    </row>
    <row r="46" spans="1:14" s="184" customFormat="1" ht="18" customHeight="1">
      <c r="A46" s="510"/>
      <c r="B46" s="511" t="s">
        <v>455</v>
      </c>
      <c r="C46" s="506"/>
      <c r="D46" s="506"/>
      <c r="E46" s="518"/>
      <c r="F46" s="518"/>
      <c r="G46" s="512"/>
      <c r="H46" s="518"/>
      <c r="I46" s="518"/>
      <c r="J46" s="519"/>
      <c r="K46" s="206"/>
      <c r="L46" s="416"/>
      <c r="M46" s="416"/>
      <c r="N46" s="416"/>
    </row>
    <row r="47" spans="1:14" s="186" customFormat="1" ht="18" customHeight="1">
      <c r="A47" s="492"/>
      <c r="B47" s="493"/>
      <c r="C47" s="627" t="s">
        <v>456</v>
      </c>
      <c r="D47" s="627"/>
      <c r="E47" s="495">
        <v>8908199000</v>
      </c>
      <c r="F47" s="495">
        <v>4900101</v>
      </c>
      <c r="G47" s="495">
        <v>8913099101</v>
      </c>
      <c r="H47" s="495">
        <v>2227221215</v>
      </c>
      <c r="I47" s="495">
        <v>1973683691</v>
      </c>
      <c r="J47" s="496">
        <v>-6934515309</v>
      </c>
      <c r="K47" s="203"/>
      <c r="L47" s="417"/>
      <c r="M47" s="417"/>
      <c r="N47" s="417"/>
    </row>
    <row r="48" spans="1:14" s="178" customFormat="1" ht="17.25" customHeight="1">
      <c r="A48" s="497"/>
      <c r="B48" s="498"/>
      <c r="C48" s="499"/>
      <c r="D48" s="504" t="s">
        <v>457</v>
      </c>
      <c r="E48" s="501">
        <v>5107813000</v>
      </c>
      <c r="F48" s="501">
        <v>0</v>
      </c>
      <c r="G48" s="502">
        <v>5107813000</v>
      </c>
      <c r="H48" s="501">
        <v>933312868</v>
      </c>
      <c r="I48" s="501">
        <v>679775344</v>
      </c>
      <c r="J48" s="503">
        <v>-4428037656</v>
      </c>
      <c r="K48" s="204"/>
      <c r="L48" s="412"/>
      <c r="M48" s="412"/>
      <c r="N48" s="412"/>
    </row>
    <row r="49" spans="1:14" s="178" customFormat="1" ht="18" customHeight="1">
      <c r="A49" s="497"/>
      <c r="B49" s="498"/>
      <c r="C49" s="499"/>
      <c r="D49" s="500" t="s">
        <v>458</v>
      </c>
      <c r="E49" s="501">
        <v>1263301000</v>
      </c>
      <c r="F49" s="501">
        <v>0</v>
      </c>
      <c r="G49" s="502">
        <v>1263301000</v>
      </c>
      <c r="H49" s="501">
        <v>545847221</v>
      </c>
      <c r="I49" s="501">
        <v>545847221</v>
      </c>
      <c r="J49" s="503">
        <v>-717453779</v>
      </c>
      <c r="K49" s="204"/>
      <c r="L49" s="412"/>
      <c r="M49" s="412"/>
      <c r="N49" s="412"/>
    </row>
    <row r="50" spans="1:14" s="178" customFormat="1" ht="18" customHeight="1">
      <c r="A50" s="497"/>
      <c r="B50" s="498"/>
      <c r="C50" s="499"/>
      <c r="D50" s="500" t="s">
        <v>459</v>
      </c>
      <c r="E50" s="501">
        <v>544779000</v>
      </c>
      <c r="F50" s="501">
        <v>0</v>
      </c>
      <c r="G50" s="502">
        <v>544779000</v>
      </c>
      <c r="H50" s="501">
        <v>200771751</v>
      </c>
      <c r="I50" s="501">
        <v>200771751</v>
      </c>
      <c r="J50" s="503">
        <v>-344007249</v>
      </c>
      <c r="K50" s="204"/>
      <c r="L50" s="412"/>
      <c r="M50" s="412"/>
      <c r="N50" s="412"/>
    </row>
    <row r="51" spans="1:14" s="178" customFormat="1" ht="36.75" customHeight="1">
      <c r="A51" s="497"/>
      <c r="B51" s="498"/>
      <c r="C51" s="499"/>
      <c r="D51" s="504" t="s">
        <v>460</v>
      </c>
      <c r="E51" s="501">
        <v>935826000</v>
      </c>
      <c r="F51" s="501">
        <v>0</v>
      </c>
      <c r="G51" s="502">
        <v>935826000</v>
      </c>
      <c r="H51" s="501">
        <v>267832866</v>
      </c>
      <c r="I51" s="501">
        <v>267832866</v>
      </c>
      <c r="J51" s="503">
        <v>-667993134</v>
      </c>
      <c r="K51" s="204"/>
      <c r="L51" s="412"/>
      <c r="M51" s="412"/>
      <c r="N51" s="412"/>
    </row>
    <row r="52" spans="1:14" s="178" customFormat="1" ht="18" customHeight="1">
      <c r="A52" s="497"/>
      <c r="B52" s="498"/>
      <c r="C52" s="499"/>
      <c r="D52" s="500" t="s">
        <v>461</v>
      </c>
      <c r="E52" s="501">
        <v>284786000</v>
      </c>
      <c r="F52" s="501">
        <v>4900101</v>
      </c>
      <c r="G52" s="502">
        <v>289686101</v>
      </c>
      <c r="H52" s="501">
        <v>72153567</v>
      </c>
      <c r="I52" s="501">
        <v>72153567</v>
      </c>
      <c r="J52" s="503">
        <v>-212632433</v>
      </c>
      <c r="K52" s="204"/>
      <c r="L52" s="412"/>
      <c r="M52" s="412"/>
      <c r="N52" s="412"/>
    </row>
    <row r="53" spans="1:14" s="178" customFormat="1" ht="18" customHeight="1">
      <c r="A53" s="497"/>
      <c r="B53" s="498"/>
      <c r="C53" s="499"/>
      <c r="D53" s="504" t="s">
        <v>462</v>
      </c>
      <c r="E53" s="501">
        <v>123613000</v>
      </c>
      <c r="F53" s="501">
        <v>0</v>
      </c>
      <c r="G53" s="502">
        <v>123613000</v>
      </c>
      <c r="H53" s="501">
        <v>31825859</v>
      </c>
      <c r="I53" s="501">
        <v>31825859</v>
      </c>
      <c r="J53" s="503">
        <v>-91787141</v>
      </c>
      <c r="K53" s="204"/>
      <c r="L53" s="412"/>
      <c r="M53" s="412"/>
      <c r="N53" s="412"/>
    </row>
    <row r="54" spans="1:14" s="178" customFormat="1" ht="36" customHeight="1">
      <c r="A54" s="497"/>
      <c r="B54" s="498"/>
      <c r="C54" s="499"/>
      <c r="D54" s="500" t="s">
        <v>463</v>
      </c>
      <c r="E54" s="501">
        <v>138730000</v>
      </c>
      <c r="F54" s="501">
        <v>0</v>
      </c>
      <c r="G54" s="502">
        <v>138730000</v>
      </c>
      <c r="H54" s="501">
        <v>39795990</v>
      </c>
      <c r="I54" s="501">
        <v>39795990</v>
      </c>
      <c r="J54" s="503">
        <v>-98934010</v>
      </c>
      <c r="K54" s="204"/>
      <c r="L54" s="412"/>
      <c r="M54" s="412"/>
      <c r="N54" s="412"/>
    </row>
    <row r="55" spans="1:14" s="178" customFormat="1" ht="36.75" customHeight="1">
      <c r="A55" s="497"/>
      <c r="B55" s="498"/>
      <c r="C55" s="499"/>
      <c r="D55" s="500" t="s">
        <v>464</v>
      </c>
      <c r="E55" s="501">
        <v>509351000</v>
      </c>
      <c r="F55" s="501">
        <v>0</v>
      </c>
      <c r="G55" s="502">
        <v>509351000</v>
      </c>
      <c r="H55" s="501">
        <v>135681093</v>
      </c>
      <c r="I55" s="501">
        <v>135681093</v>
      </c>
      <c r="J55" s="503">
        <v>-373669907</v>
      </c>
      <c r="K55" s="204"/>
      <c r="L55" s="412"/>
      <c r="M55" s="412"/>
      <c r="N55" s="412"/>
    </row>
    <row r="56" spans="1:14" s="186" customFormat="1" ht="18" customHeight="1">
      <c r="A56" s="492"/>
      <c r="B56" s="493"/>
      <c r="C56" s="627" t="s">
        <v>448</v>
      </c>
      <c r="D56" s="627"/>
      <c r="E56" s="495">
        <v>2010216000</v>
      </c>
      <c r="F56" s="495">
        <v>758768851</v>
      </c>
      <c r="G56" s="495">
        <v>2768984851</v>
      </c>
      <c r="H56" s="495">
        <v>863237948</v>
      </c>
      <c r="I56" s="495">
        <v>863040084</v>
      </c>
      <c r="J56" s="496">
        <v>-1147175916</v>
      </c>
      <c r="K56" s="203"/>
      <c r="L56" s="417"/>
      <c r="M56" s="417"/>
      <c r="N56" s="417"/>
    </row>
    <row r="57" spans="1:14" s="178" customFormat="1" ht="18" customHeight="1">
      <c r="A57" s="497"/>
      <c r="B57" s="498"/>
      <c r="C57" s="499"/>
      <c r="D57" s="500" t="s">
        <v>465</v>
      </c>
      <c r="E57" s="501">
        <v>381941040</v>
      </c>
      <c r="F57" s="501">
        <v>185410718</v>
      </c>
      <c r="G57" s="502">
        <v>567351758</v>
      </c>
      <c r="H57" s="501">
        <v>222734896</v>
      </c>
      <c r="I57" s="501">
        <v>222734896</v>
      </c>
      <c r="J57" s="503">
        <v>-159206144</v>
      </c>
      <c r="K57" s="204"/>
      <c r="L57" s="412"/>
      <c r="M57" s="412"/>
      <c r="N57" s="412"/>
    </row>
    <row r="58" spans="1:14" s="178" customFormat="1" ht="18" customHeight="1">
      <c r="A58" s="497"/>
      <c r="B58" s="498"/>
      <c r="C58" s="499"/>
      <c r="D58" s="500" t="s">
        <v>466</v>
      </c>
      <c r="E58" s="501">
        <v>0</v>
      </c>
      <c r="F58" s="501">
        <v>0</v>
      </c>
      <c r="G58" s="502">
        <v>0</v>
      </c>
      <c r="H58" s="501">
        <v>0</v>
      </c>
      <c r="I58" s="501">
        <v>0</v>
      </c>
      <c r="J58" s="503">
        <v>0</v>
      </c>
      <c r="K58" s="204"/>
      <c r="L58" s="412"/>
      <c r="M58" s="412"/>
      <c r="N58" s="412"/>
    </row>
    <row r="59" spans="1:14" s="178" customFormat="1" ht="18" customHeight="1">
      <c r="A59" s="497"/>
      <c r="B59" s="498"/>
      <c r="C59" s="499"/>
      <c r="D59" s="500" t="s">
        <v>467</v>
      </c>
      <c r="E59" s="501">
        <v>1628274960</v>
      </c>
      <c r="F59" s="501">
        <v>573358133</v>
      </c>
      <c r="G59" s="502">
        <v>2201633093</v>
      </c>
      <c r="H59" s="501">
        <v>640503052</v>
      </c>
      <c r="I59" s="501">
        <v>640305188</v>
      </c>
      <c r="J59" s="503">
        <v>-987969772</v>
      </c>
      <c r="K59" s="204"/>
      <c r="L59" s="412"/>
      <c r="M59" s="412"/>
      <c r="N59" s="412"/>
    </row>
    <row r="60" spans="1:14" s="178" customFormat="1" ht="18" customHeight="1">
      <c r="A60" s="497"/>
      <c r="B60" s="498"/>
      <c r="C60" s="499"/>
      <c r="D60" s="500" t="s">
        <v>449</v>
      </c>
      <c r="E60" s="501">
        <v>0</v>
      </c>
      <c r="F60" s="501">
        <v>0</v>
      </c>
      <c r="G60" s="502">
        <v>0</v>
      </c>
      <c r="H60" s="501">
        <v>0</v>
      </c>
      <c r="I60" s="501">
        <v>0</v>
      </c>
      <c r="J60" s="503">
        <v>0</v>
      </c>
      <c r="K60" s="204"/>
      <c r="L60" s="412"/>
      <c r="M60" s="412"/>
      <c r="N60" s="412"/>
    </row>
    <row r="61" spans="1:14" s="186" customFormat="1" ht="18" customHeight="1">
      <c r="A61" s="492"/>
      <c r="B61" s="493"/>
      <c r="C61" s="627" t="s">
        <v>468</v>
      </c>
      <c r="D61" s="627"/>
      <c r="E61" s="495">
        <v>0</v>
      </c>
      <c r="F61" s="495">
        <v>0</v>
      </c>
      <c r="G61" s="495">
        <v>0</v>
      </c>
      <c r="H61" s="495">
        <v>0</v>
      </c>
      <c r="I61" s="495">
        <v>0</v>
      </c>
      <c r="J61" s="496">
        <v>0</v>
      </c>
      <c r="K61" s="203"/>
      <c r="L61" s="417"/>
      <c r="M61" s="417"/>
      <c r="N61" s="417"/>
    </row>
    <row r="62" spans="1:14" s="178" customFormat="1" ht="36" customHeight="1">
      <c r="A62" s="497"/>
      <c r="B62" s="498"/>
      <c r="C62" s="499"/>
      <c r="D62" s="500" t="s">
        <v>469</v>
      </c>
      <c r="E62" s="501">
        <v>0</v>
      </c>
      <c r="F62" s="501">
        <v>0</v>
      </c>
      <c r="G62" s="502">
        <v>0</v>
      </c>
      <c r="H62" s="501">
        <v>0</v>
      </c>
      <c r="I62" s="501">
        <v>0</v>
      </c>
      <c r="J62" s="503">
        <v>0</v>
      </c>
      <c r="K62" s="204"/>
      <c r="L62" s="412"/>
      <c r="M62" s="412"/>
      <c r="N62" s="412"/>
    </row>
    <row r="63" spans="1:14" s="178" customFormat="1" ht="18" customHeight="1">
      <c r="A63" s="497"/>
      <c r="B63" s="498"/>
      <c r="C63" s="499"/>
      <c r="D63" s="500" t="s">
        <v>470</v>
      </c>
      <c r="E63" s="501">
        <v>0</v>
      </c>
      <c r="F63" s="501">
        <v>0</v>
      </c>
      <c r="G63" s="502">
        <v>0</v>
      </c>
      <c r="H63" s="501">
        <v>0</v>
      </c>
      <c r="I63" s="501">
        <v>0</v>
      </c>
      <c r="J63" s="503">
        <v>0</v>
      </c>
      <c r="K63" s="204"/>
      <c r="L63" s="412"/>
      <c r="M63" s="412"/>
      <c r="N63" s="412"/>
    </row>
    <row r="64" spans="1:14" s="186" customFormat="1" ht="36" customHeight="1">
      <c r="A64" s="492"/>
      <c r="B64" s="493"/>
      <c r="C64" s="630" t="s">
        <v>471</v>
      </c>
      <c r="D64" s="630"/>
      <c r="E64" s="494">
        <v>0</v>
      </c>
      <c r="F64" s="494">
        <v>0</v>
      </c>
      <c r="G64" s="495">
        <v>0</v>
      </c>
      <c r="H64" s="494">
        <v>0</v>
      </c>
      <c r="I64" s="494">
        <v>0</v>
      </c>
      <c r="J64" s="496">
        <v>0</v>
      </c>
      <c r="K64" s="203"/>
      <c r="L64" s="417"/>
      <c r="M64" s="417"/>
      <c r="N64" s="417"/>
    </row>
    <row r="65" spans="1:14" s="186" customFormat="1" ht="18" customHeight="1">
      <c r="A65" s="492"/>
      <c r="B65" s="493"/>
      <c r="C65" s="627" t="s">
        <v>472</v>
      </c>
      <c r="D65" s="627"/>
      <c r="E65" s="494">
        <v>0</v>
      </c>
      <c r="F65" s="494">
        <v>0</v>
      </c>
      <c r="G65" s="495">
        <v>0</v>
      </c>
      <c r="H65" s="494">
        <v>0</v>
      </c>
      <c r="I65" s="494">
        <v>0</v>
      </c>
      <c r="J65" s="496">
        <v>0</v>
      </c>
      <c r="K65" s="203"/>
      <c r="L65" s="417"/>
      <c r="M65" s="417"/>
      <c r="N65" s="417"/>
    </row>
    <row r="66" spans="1:14" s="188" customFormat="1" ht="7.5" customHeight="1">
      <c r="A66" s="505"/>
      <c r="B66" s="506"/>
      <c r="C66" s="499"/>
      <c r="D66" s="507"/>
      <c r="E66" s="508"/>
      <c r="F66" s="508"/>
      <c r="G66" s="509"/>
      <c r="H66" s="508"/>
      <c r="I66" s="508"/>
      <c r="J66" s="514"/>
      <c r="K66" s="205"/>
      <c r="L66" s="418"/>
      <c r="M66" s="418"/>
      <c r="N66" s="418"/>
    </row>
    <row r="67" spans="1:14" s="184" customFormat="1" ht="18" customHeight="1">
      <c r="A67" s="520"/>
      <c r="B67" s="511" t="s">
        <v>473</v>
      </c>
      <c r="C67" s="511"/>
      <c r="D67" s="511"/>
      <c r="E67" s="512">
        <v>10918415000</v>
      </c>
      <c r="F67" s="512">
        <v>763668952</v>
      </c>
      <c r="G67" s="512">
        <v>11682083952</v>
      </c>
      <c r="H67" s="512">
        <v>3090459163</v>
      </c>
      <c r="I67" s="512">
        <v>2836723775</v>
      </c>
      <c r="J67" s="513">
        <v>-8081691225</v>
      </c>
      <c r="K67" s="206"/>
      <c r="L67" s="416"/>
      <c r="M67" s="416"/>
      <c r="N67" s="416"/>
    </row>
    <row r="68" spans="1:14" s="188" customFormat="1" ht="7.5" customHeight="1">
      <c r="A68" s="505"/>
      <c r="B68" s="506"/>
      <c r="C68" s="499"/>
      <c r="D68" s="507"/>
      <c r="E68" s="508"/>
      <c r="F68" s="508"/>
      <c r="G68" s="509"/>
      <c r="H68" s="508"/>
      <c r="I68" s="508"/>
      <c r="J68" s="514"/>
      <c r="K68" s="205"/>
      <c r="L68" s="418"/>
      <c r="M68" s="418"/>
      <c r="N68" s="418"/>
    </row>
    <row r="69" spans="1:14" s="184" customFormat="1" ht="18" customHeight="1">
      <c r="A69" s="520"/>
      <c r="B69" s="511" t="s">
        <v>474</v>
      </c>
      <c r="C69" s="511"/>
      <c r="D69" s="511"/>
      <c r="E69" s="512">
        <v>0</v>
      </c>
      <c r="F69" s="512">
        <v>486500000</v>
      </c>
      <c r="G69" s="512">
        <v>486500000</v>
      </c>
      <c r="H69" s="512">
        <v>0</v>
      </c>
      <c r="I69" s="512">
        <v>0</v>
      </c>
      <c r="J69" s="513">
        <v>0</v>
      </c>
      <c r="K69" s="206"/>
      <c r="L69" s="416"/>
      <c r="M69" s="416"/>
      <c r="N69" s="416"/>
    </row>
    <row r="70" spans="1:14" s="186" customFormat="1" ht="18" customHeight="1">
      <c r="A70" s="492"/>
      <c r="B70" s="493"/>
      <c r="C70" s="627" t="s">
        <v>474</v>
      </c>
      <c r="D70" s="627"/>
      <c r="E70" s="495">
        <v>0</v>
      </c>
      <c r="F70" s="495">
        <v>486500000</v>
      </c>
      <c r="G70" s="495">
        <v>486500000</v>
      </c>
      <c r="H70" s="495">
        <v>0</v>
      </c>
      <c r="I70" s="495">
        <v>0</v>
      </c>
      <c r="J70" s="496">
        <v>0</v>
      </c>
      <c r="K70" s="203"/>
      <c r="L70" s="417"/>
      <c r="M70" s="417"/>
      <c r="N70" s="417"/>
    </row>
    <row r="71" spans="1:14" s="188" customFormat="1" ht="7.5" customHeight="1">
      <c r="A71" s="505"/>
      <c r="B71" s="506"/>
      <c r="C71" s="499"/>
      <c r="D71" s="507"/>
      <c r="E71" s="508"/>
      <c r="F71" s="508"/>
      <c r="G71" s="509"/>
      <c r="H71" s="508"/>
      <c r="I71" s="508"/>
      <c r="J71" s="514"/>
      <c r="K71" s="205"/>
      <c r="L71" s="418"/>
      <c r="M71" s="418"/>
      <c r="N71" s="418"/>
    </row>
    <row r="72" spans="1:14" s="184" customFormat="1" ht="17.25" customHeight="1" thickBot="1">
      <c r="A72" s="520"/>
      <c r="B72" s="521" t="s">
        <v>475</v>
      </c>
      <c r="C72" s="522"/>
      <c r="D72" s="522"/>
      <c r="E72" s="523">
        <v>21516427000</v>
      </c>
      <c r="F72" s="523">
        <v>1276571602</v>
      </c>
      <c r="G72" s="523">
        <v>22792998602</v>
      </c>
      <c r="H72" s="523">
        <v>6123306010</v>
      </c>
      <c r="I72" s="523">
        <v>5869570622</v>
      </c>
      <c r="J72" s="524">
        <v>-15646856378</v>
      </c>
      <c r="K72" s="206"/>
      <c r="L72" s="416"/>
      <c r="M72" s="416"/>
      <c r="N72" s="416"/>
    </row>
    <row r="73" spans="1:14" s="188" customFormat="1" ht="7.5" customHeight="1" thickTop="1">
      <c r="A73" s="505"/>
      <c r="B73" s="506"/>
      <c r="C73" s="499"/>
      <c r="D73" s="507"/>
      <c r="E73" s="508"/>
      <c r="F73" s="508"/>
      <c r="G73" s="508"/>
      <c r="H73" s="508"/>
      <c r="I73" s="508"/>
      <c r="J73" s="514"/>
      <c r="K73" s="205"/>
      <c r="L73" s="418"/>
      <c r="M73" s="418"/>
      <c r="N73" s="418"/>
    </row>
    <row r="74" spans="1:14" s="208" customFormat="1" ht="18" customHeight="1">
      <c r="A74" s="525"/>
      <c r="B74" s="506"/>
      <c r="C74" s="628" t="s">
        <v>139</v>
      </c>
      <c r="D74" s="628"/>
      <c r="E74" s="526"/>
      <c r="F74" s="526"/>
      <c r="G74" s="526"/>
      <c r="H74" s="526"/>
      <c r="I74" s="526"/>
      <c r="J74" s="527"/>
      <c r="K74" s="207"/>
      <c r="L74" s="475"/>
      <c r="M74" s="475"/>
      <c r="N74" s="475"/>
    </row>
    <row r="75" spans="1:14" s="188" customFormat="1" ht="37.5" customHeight="1">
      <c r="A75" s="505"/>
      <c r="B75" s="506"/>
      <c r="C75" s="629" t="s">
        <v>476</v>
      </c>
      <c r="D75" s="629"/>
      <c r="E75" s="501">
        <v>0</v>
      </c>
      <c r="F75" s="501">
        <v>486500000</v>
      </c>
      <c r="G75" s="501">
        <v>486500000</v>
      </c>
      <c r="H75" s="501">
        <v>0</v>
      </c>
      <c r="I75" s="501">
        <v>0</v>
      </c>
      <c r="J75" s="528">
        <v>0</v>
      </c>
      <c r="K75" s="205"/>
      <c r="L75" s="418"/>
      <c r="M75" s="418"/>
      <c r="N75" s="418"/>
    </row>
    <row r="76" spans="1:14" s="188" customFormat="1" ht="33" customHeight="1">
      <c r="A76" s="505"/>
      <c r="B76" s="506"/>
      <c r="C76" s="629" t="s">
        <v>477</v>
      </c>
      <c r="D76" s="629"/>
      <c r="E76" s="501">
        <v>0</v>
      </c>
      <c r="F76" s="501">
        <v>0</v>
      </c>
      <c r="G76" s="501">
        <v>0</v>
      </c>
      <c r="H76" s="501">
        <v>0</v>
      </c>
      <c r="I76" s="501">
        <v>0</v>
      </c>
      <c r="J76" s="528">
        <v>0</v>
      </c>
      <c r="K76" s="205"/>
      <c r="L76" s="418"/>
      <c r="M76" s="418"/>
      <c r="N76" s="418"/>
    </row>
    <row r="77" spans="1:14" s="208" customFormat="1" ht="17.25" customHeight="1">
      <c r="A77" s="525"/>
      <c r="B77" s="506"/>
      <c r="C77" s="628" t="s">
        <v>478</v>
      </c>
      <c r="D77" s="628"/>
      <c r="E77" s="495">
        <v>0</v>
      </c>
      <c r="F77" s="495">
        <v>486500000</v>
      </c>
      <c r="G77" s="495">
        <v>486500000</v>
      </c>
      <c r="H77" s="495">
        <v>0</v>
      </c>
      <c r="I77" s="495">
        <v>0</v>
      </c>
      <c r="J77" s="529">
        <v>0</v>
      </c>
      <c r="K77" s="207"/>
      <c r="L77" s="475"/>
      <c r="M77" s="475"/>
      <c r="N77" s="475"/>
    </row>
    <row r="78" spans="1:14" s="200" customFormat="1" ht="9.75" customHeight="1" thickBot="1">
      <c r="A78" s="530"/>
      <c r="B78" s="531"/>
      <c r="C78" s="532"/>
      <c r="D78" s="533"/>
      <c r="E78" s="534"/>
      <c r="F78" s="535"/>
      <c r="G78" s="535"/>
      <c r="H78" s="535"/>
      <c r="I78" s="535"/>
      <c r="J78" s="536"/>
      <c r="K78" s="209"/>
      <c r="L78" s="472"/>
      <c r="M78" s="472"/>
      <c r="N78" s="472"/>
    </row>
    <row r="79" spans="1:14" s="200" customFormat="1" ht="11.25" customHeight="1" thickTop="1">
      <c r="A79" s="194"/>
      <c r="B79" s="195"/>
      <c r="C79" s="196"/>
      <c r="D79" s="194"/>
      <c r="E79" s="197"/>
      <c r="F79" s="197"/>
      <c r="G79" s="197"/>
      <c r="H79" s="197"/>
      <c r="I79" s="197"/>
      <c r="J79" s="197"/>
      <c r="K79" s="197"/>
      <c r="L79" s="472"/>
      <c r="M79" s="472"/>
      <c r="N79" s="472"/>
    </row>
  </sheetData>
  <mergeCells count="29">
    <mergeCell ref="C74:D74"/>
    <mergeCell ref="C75:D75"/>
    <mergeCell ref="C76:D76"/>
    <mergeCell ref="C77:D77"/>
    <mergeCell ref="C47:D47"/>
    <mergeCell ref="C56:D56"/>
    <mergeCell ref="C61:D61"/>
    <mergeCell ref="C64:D64"/>
    <mergeCell ref="C65:D65"/>
    <mergeCell ref="C70:D70"/>
    <mergeCell ref="C38:D38"/>
    <mergeCell ref="C10:D10"/>
    <mergeCell ref="C11:D11"/>
    <mergeCell ref="C12:D12"/>
    <mergeCell ref="C13:D13"/>
    <mergeCell ref="C14:D14"/>
    <mergeCell ref="C15:D15"/>
    <mergeCell ref="C16:D16"/>
    <mergeCell ref="C17:D17"/>
    <mergeCell ref="C29:D29"/>
    <mergeCell ref="C35:D35"/>
    <mergeCell ref="C36:D36"/>
    <mergeCell ref="A1:K1"/>
    <mergeCell ref="A2:K2"/>
    <mergeCell ref="A3:K3"/>
    <mergeCell ref="A4:K4"/>
    <mergeCell ref="A6:D7"/>
    <mergeCell ref="E6:I6"/>
    <mergeCell ref="J6:J7"/>
  </mergeCells>
  <printOptions horizontalCentered="1"/>
  <pageMargins left="0.11811023622047245" right="0.11811023622047245" top="0.59055118110236227" bottom="0.35433070866141736" header="0" footer="0"/>
  <pageSetup paperSize="123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workbookViewId="0">
      <selection activeCell="E15" sqref="E15:F15"/>
    </sheetView>
  </sheetViews>
  <sheetFormatPr baseColWidth="10" defaultColWidth="9.140625" defaultRowHeight="12.75"/>
  <cols>
    <col min="1" max="1" width="15.140625" style="537" customWidth="1"/>
    <col min="2" max="2" width="25.5703125" style="537" customWidth="1"/>
    <col min="3" max="3" width="16.5703125" style="537" customWidth="1"/>
    <col min="4" max="4" width="16.28515625" style="537" customWidth="1"/>
    <col min="5" max="5" width="16.5703125" style="537" customWidth="1"/>
    <col min="6" max="6" width="17" style="537" customWidth="1"/>
    <col min="7" max="7" width="13.42578125" style="537" customWidth="1"/>
    <col min="8" max="8" width="2.85546875" style="537" customWidth="1"/>
    <col min="9" max="9" width="17.7109375" style="537" customWidth="1"/>
    <col min="10" max="256" width="9.140625" style="537"/>
    <col min="257" max="257" width="15.140625" style="537" customWidth="1"/>
    <col min="258" max="258" width="25.5703125" style="537" customWidth="1"/>
    <col min="259" max="259" width="16.5703125" style="537" customWidth="1"/>
    <col min="260" max="260" width="16.28515625" style="537" customWidth="1"/>
    <col min="261" max="261" width="16.5703125" style="537" customWidth="1"/>
    <col min="262" max="262" width="17" style="537" customWidth="1"/>
    <col min="263" max="263" width="13.42578125" style="537" customWidth="1"/>
    <col min="264" max="264" width="2.85546875" style="537" customWidth="1"/>
    <col min="265" max="265" width="17.7109375" style="537" customWidth="1"/>
    <col min="266" max="512" width="9.140625" style="537"/>
    <col min="513" max="513" width="15.140625" style="537" customWidth="1"/>
    <col min="514" max="514" width="25.5703125" style="537" customWidth="1"/>
    <col min="515" max="515" width="16.5703125" style="537" customWidth="1"/>
    <col min="516" max="516" width="16.28515625" style="537" customWidth="1"/>
    <col min="517" max="517" width="16.5703125" style="537" customWidth="1"/>
    <col min="518" max="518" width="17" style="537" customWidth="1"/>
    <col min="519" max="519" width="13.42578125" style="537" customWidth="1"/>
    <col min="520" max="520" width="2.85546875" style="537" customWidth="1"/>
    <col min="521" max="521" width="17.7109375" style="537" customWidth="1"/>
    <col min="522" max="768" width="9.140625" style="537"/>
    <col min="769" max="769" width="15.140625" style="537" customWidth="1"/>
    <col min="770" max="770" width="25.5703125" style="537" customWidth="1"/>
    <col min="771" max="771" width="16.5703125" style="537" customWidth="1"/>
    <col min="772" max="772" width="16.28515625" style="537" customWidth="1"/>
    <col min="773" max="773" width="16.5703125" style="537" customWidth="1"/>
    <col min="774" max="774" width="17" style="537" customWidth="1"/>
    <col min="775" max="775" width="13.42578125" style="537" customWidth="1"/>
    <col min="776" max="776" width="2.85546875" style="537" customWidth="1"/>
    <col min="777" max="777" width="17.7109375" style="537" customWidth="1"/>
    <col min="778" max="1024" width="9.140625" style="537"/>
    <col min="1025" max="1025" width="15.140625" style="537" customWidth="1"/>
    <col min="1026" max="1026" width="25.5703125" style="537" customWidth="1"/>
    <col min="1027" max="1027" width="16.5703125" style="537" customWidth="1"/>
    <col min="1028" max="1028" width="16.28515625" style="537" customWidth="1"/>
    <col min="1029" max="1029" width="16.5703125" style="537" customWidth="1"/>
    <col min="1030" max="1030" width="17" style="537" customWidth="1"/>
    <col min="1031" max="1031" width="13.42578125" style="537" customWidth="1"/>
    <col min="1032" max="1032" width="2.85546875" style="537" customWidth="1"/>
    <col min="1033" max="1033" width="17.7109375" style="537" customWidth="1"/>
    <col min="1034" max="1280" width="9.140625" style="537"/>
    <col min="1281" max="1281" width="15.140625" style="537" customWidth="1"/>
    <col min="1282" max="1282" width="25.5703125" style="537" customWidth="1"/>
    <col min="1283" max="1283" width="16.5703125" style="537" customWidth="1"/>
    <col min="1284" max="1284" width="16.28515625" style="537" customWidth="1"/>
    <col min="1285" max="1285" width="16.5703125" style="537" customWidth="1"/>
    <col min="1286" max="1286" width="17" style="537" customWidth="1"/>
    <col min="1287" max="1287" width="13.42578125" style="537" customWidth="1"/>
    <col min="1288" max="1288" width="2.85546875" style="537" customWidth="1"/>
    <col min="1289" max="1289" width="17.7109375" style="537" customWidth="1"/>
    <col min="1290" max="1536" width="9.140625" style="537"/>
    <col min="1537" max="1537" width="15.140625" style="537" customWidth="1"/>
    <col min="1538" max="1538" width="25.5703125" style="537" customWidth="1"/>
    <col min="1539" max="1539" width="16.5703125" style="537" customWidth="1"/>
    <col min="1540" max="1540" width="16.28515625" style="537" customWidth="1"/>
    <col min="1541" max="1541" width="16.5703125" style="537" customWidth="1"/>
    <col min="1542" max="1542" width="17" style="537" customWidth="1"/>
    <col min="1543" max="1543" width="13.42578125" style="537" customWidth="1"/>
    <col min="1544" max="1544" width="2.85546875" style="537" customWidth="1"/>
    <col min="1545" max="1545" width="17.7109375" style="537" customWidth="1"/>
    <col min="1546" max="1792" width="9.140625" style="537"/>
    <col min="1793" max="1793" width="15.140625" style="537" customWidth="1"/>
    <col min="1794" max="1794" width="25.5703125" style="537" customWidth="1"/>
    <col min="1795" max="1795" width="16.5703125" style="537" customWidth="1"/>
    <col min="1796" max="1796" width="16.28515625" style="537" customWidth="1"/>
    <col min="1797" max="1797" width="16.5703125" style="537" customWidth="1"/>
    <col min="1798" max="1798" width="17" style="537" customWidth="1"/>
    <col min="1799" max="1799" width="13.42578125" style="537" customWidth="1"/>
    <col min="1800" max="1800" width="2.85546875" style="537" customWidth="1"/>
    <col min="1801" max="1801" width="17.7109375" style="537" customWidth="1"/>
    <col min="1802" max="2048" width="9.140625" style="537"/>
    <col min="2049" max="2049" width="15.140625" style="537" customWidth="1"/>
    <col min="2050" max="2050" width="25.5703125" style="537" customWidth="1"/>
    <col min="2051" max="2051" width="16.5703125" style="537" customWidth="1"/>
    <col min="2052" max="2052" width="16.28515625" style="537" customWidth="1"/>
    <col min="2053" max="2053" width="16.5703125" style="537" customWidth="1"/>
    <col min="2054" max="2054" width="17" style="537" customWidth="1"/>
    <col min="2055" max="2055" width="13.42578125" style="537" customWidth="1"/>
    <col min="2056" max="2056" width="2.85546875" style="537" customWidth="1"/>
    <col min="2057" max="2057" width="17.7109375" style="537" customWidth="1"/>
    <col min="2058" max="2304" width="9.140625" style="537"/>
    <col min="2305" max="2305" width="15.140625" style="537" customWidth="1"/>
    <col min="2306" max="2306" width="25.5703125" style="537" customWidth="1"/>
    <col min="2307" max="2307" width="16.5703125" style="537" customWidth="1"/>
    <col min="2308" max="2308" width="16.28515625" style="537" customWidth="1"/>
    <col min="2309" max="2309" width="16.5703125" style="537" customWidth="1"/>
    <col min="2310" max="2310" width="17" style="537" customWidth="1"/>
    <col min="2311" max="2311" width="13.42578125" style="537" customWidth="1"/>
    <col min="2312" max="2312" width="2.85546875" style="537" customWidth="1"/>
    <col min="2313" max="2313" width="17.7109375" style="537" customWidth="1"/>
    <col min="2314" max="2560" width="9.140625" style="537"/>
    <col min="2561" max="2561" width="15.140625" style="537" customWidth="1"/>
    <col min="2562" max="2562" width="25.5703125" style="537" customWidth="1"/>
    <col min="2563" max="2563" width="16.5703125" style="537" customWidth="1"/>
    <col min="2564" max="2564" width="16.28515625" style="537" customWidth="1"/>
    <col min="2565" max="2565" width="16.5703125" style="537" customWidth="1"/>
    <col min="2566" max="2566" width="17" style="537" customWidth="1"/>
    <col min="2567" max="2567" width="13.42578125" style="537" customWidth="1"/>
    <col min="2568" max="2568" width="2.85546875" style="537" customWidth="1"/>
    <col min="2569" max="2569" width="17.7109375" style="537" customWidth="1"/>
    <col min="2570" max="2816" width="9.140625" style="537"/>
    <col min="2817" max="2817" width="15.140625" style="537" customWidth="1"/>
    <col min="2818" max="2818" width="25.5703125" style="537" customWidth="1"/>
    <col min="2819" max="2819" width="16.5703125" style="537" customWidth="1"/>
    <col min="2820" max="2820" width="16.28515625" style="537" customWidth="1"/>
    <col min="2821" max="2821" width="16.5703125" style="537" customWidth="1"/>
    <col min="2822" max="2822" width="17" style="537" customWidth="1"/>
    <col min="2823" max="2823" width="13.42578125" style="537" customWidth="1"/>
    <col min="2824" max="2824" width="2.85546875" style="537" customWidth="1"/>
    <col min="2825" max="2825" width="17.7109375" style="537" customWidth="1"/>
    <col min="2826" max="3072" width="9.140625" style="537"/>
    <col min="3073" max="3073" width="15.140625" style="537" customWidth="1"/>
    <col min="3074" max="3074" width="25.5703125" style="537" customWidth="1"/>
    <col min="3075" max="3075" width="16.5703125" style="537" customWidth="1"/>
    <col min="3076" max="3076" width="16.28515625" style="537" customWidth="1"/>
    <col min="3077" max="3077" width="16.5703125" style="537" customWidth="1"/>
    <col min="3078" max="3078" width="17" style="537" customWidth="1"/>
    <col min="3079" max="3079" width="13.42578125" style="537" customWidth="1"/>
    <col min="3080" max="3080" width="2.85546875" style="537" customWidth="1"/>
    <col min="3081" max="3081" width="17.7109375" style="537" customWidth="1"/>
    <col min="3082" max="3328" width="9.140625" style="537"/>
    <col min="3329" max="3329" width="15.140625" style="537" customWidth="1"/>
    <col min="3330" max="3330" width="25.5703125" style="537" customWidth="1"/>
    <col min="3331" max="3331" width="16.5703125" style="537" customWidth="1"/>
    <col min="3332" max="3332" width="16.28515625" style="537" customWidth="1"/>
    <col min="3333" max="3333" width="16.5703125" style="537" customWidth="1"/>
    <col min="3334" max="3334" width="17" style="537" customWidth="1"/>
    <col min="3335" max="3335" width="13.42578125" style="537" customWidth="1"/>
    <col min="3336" max="3336" width="2.85546875" style="537" customWidth="1"/>
    <col min="3337" max="3337" width="17.7109375" style="537" customWidth="1"/>
    <col min="3338" max="3584" width="9.140625" style="537"/>
    <col min="3585" max="3585" width="15.140625" style="537" customWidth="1"/>
    <col min="3586" max="3586" width="25.5703125" style="537" customWidth="1"/>
    <col min="3587" max="3587" width="16.5703125" style="537" customWidth="1"/>
    <col min="3588" max="3588" width="16.28515625" style="537" customWidth="1"/>
    <col min="3589" max="3589" width="16.5703125" style="537" customWidth="1"/>
    <col min="3590" max="3590" width="17" style="537" customWidth="1"/>
    <col min="3591" max="3591" width="13.42578125" style="537" customWidth="1"/>
    <col min="3592" max="3592" width="2.85546875" style="537" customWidth="1"/>
    <col min="3593" max="3593" width="17.7109375" style="537" customWidth="1"/>
    <col min="3594" max="3840" width="9.140625" style="537"/>
    <col min="3841" max="3841" width="15.140625" style="537" customWidth="1"/>
    <col min="3842" max="3842" width="25.5703125" style="537" customWidth="1"/>
    <col min="3843" max="3843" width="16.5703125" style="537" customWidth="1"/>
    <col min="3844" max="3844" width="16.28515625" style="537" customWidth="1"/>
    <col min="3845" max="3845" width="16.5703125" style="537" customWidth="1"/>
    <col min="3846" max="3846" width="17" style="537" customWidth="1"/>
    <col min="3847" max="3847" width="13.42578125" style="537" customWidth="1"/>
    <col min="3848" max="3848" width="2.85546875" style="537" customWidth="1"/>
    <col min="3849" max="3849" width="17.7109375" style="537" customWidth="1"/>
    <col min="3850" max="4096" width="9.140625" style="537"/>
    <col min="4097" max="4097" width="15.140625" style="537" customWidth="1"/>
    <col min="4098" max="4098" width="25.5703125" style="537" customWidth="1"/>
    <col min="4099" max="4099" width="16.5703125" style="537" customWidth="1"/>
    <col min="4100" max="4100" width="16.28515625" style="537" customWidth="1"/>
    <col min="4101" max="4101" width="16.5703125" style="537" customWidth="1"/>
    <col min="4102" max="4102" width="17" style="537" customWidth="1"/>
    <col min="4103" max="4103" width="13.42578125" style="537" customWidth="1"/>
    <col min="4104" max="4104" width="2.85546875" style="537" customWidth="1"/>
    <col min="4105" max="4105" width="17.7109375" style="537" customWidth="1"/>
    <col min="4106" max="4352" width="9.140625" style="537"/>
    <col min="4353" max="4353" width="15.140625" style="537" customWidth="1"/>
    <col min="4354" max="4354" width="25.5703125" style="537" customWidth="1"/>
    <col min="4355" max="4355" width="16.5703125" style="537" customWidth="1"/>
    <col min="4356" max="4356" width="16.28515625" style="537" customWidth="1"/>
    <col min="4357" max="4357" width="16.5703125" style="537" customWidth="1"/>
    <col min="4358" max="4358" width="17" style="537" customWidth="1"/>
    <col min="4359" max="4359" width="13.42578125" style="537" customWidth="1"/>
    <col min="4360" max="4360" width="2.85546875" style="537" customWidth="1"/>
    <col min="4361" max="4361" width="17.7109375" style="537" customWidth="1"/>
    <col min="4362" max="4608" width="9.140625" style="537"/>
    <col min="4609" max="4609" width="15.140625" style="537" customWidth="1"/>
    <col min="4610" max="4610" width="25.5703125" style="537" customWidth="1"/>
    <col min="4611" max="4611" width="16.5703125" style="537" customWidth="1"/>
    <col min="4612" max="4612" width="16.28515625" style="537" customWidth="1"/>
    <col min="4613" max="4613" width="16.5703125" style="537" customWidth="1"/>
    <col min="4614" max="4614" width="17" style="537" customWidth="1"/>
    <col min="4615" max="4615" width="13.42578125" style="537" customWidth="1"/>
    <col min="4616" max="4616" width="2.85546875" style="537" customWidth="1"/>
    <col min="4617" max="4617" width="17.7109375" style="537" customWidth="1"/>
    <col min="4618" max="4864" width="9.140625" style="537"/>
    <col min="4865" max="4865" width="15.140625" style="537" customWidth="1"/>
    <col min="4866" max="4866" width="25.5703125" style="537" customWidth="1"/>
    <col min="4867" max="4867" width="16.5703125" style="537" customWidth="1"/>
    <col min="4868" max="4868" width="16.28515625" style="537" customWidth="1"/>
    <col min="4869" max="4869" width="16.5703125" style="537" customWidth="1"/>
    <col min="4870" max="4870" width="17" style="537" customWidth="1"/>
    <col min="4871" max="4871" width="13.42578125" style="537" customWidth="1"/>
    <col min="4872" max="4872" width="2.85546875" style="537" customWidth="1"/>
    <col min="4873" max="4873" width="17.7109375" style="537" customWidth="1"/>
    <col min="4874" max="5120" width="9.140625" style="537"/>
    <col min="5121" max="5121" width="15.140625" style="537" customWidth="1"/>
    <col min="5122" max="5122" width="25.5703125" style="537" customWidth="1"/>
    <col min="5123" max="5123" width="16.5703125" style="537" customWidth="1"/>
    <col min="5124" max="5124" width="16.28515625" style="537" customWidth="1"/>
    <col min="5125" max="5125" width="16.5703125" style="537" customWidth="1"/>
    <col min="5126" max="5126" width="17" style="537" customWidth="1"/>
    <col min="5127" max="5127" width="13.42578125" style="537" customWidth="1"/>
    <col min="5128" max="5128" width="2.85546875" style="537" customWidth="1"/>
    <col min="5129" max="5129" width="17.7109375" style="537" customWidth="1"/>
    <col min="5130" max="5376" width="9.140625" style="537"/>
    <col min="5377" max="5377" width="15.140625" style="537" customWidth="1"/>
    <col min="5378" max="5378" width="25.5703125" style="537" customWidth="1"/>
    <col min="5379" max="5379" width="16.5703125" style="537" customWidth="1"/>
    <col min="5380" max="5380" width="16.28515625" style="537" customWidth="1"/>
    <col min="5381" max="5381" width="16.5703125" style="537" customWidth="1"/>
    <col min="5382" max="5382" width="17" style="537" customWidth="1"/>
    <col min="5383" max="5383" width="13.42578125" style="537" customWidth="1"/>
    <col min="5384" max="5384" width="2.85546875" style="537" customWidth="1"/>
    <col min="5385" max="5385" width="17.7109375" style="537" customWidth="1"/>
    <col min="5386" max="5632" width="9.140625" style="537"/>
    <col min="5633" max="5633" width="15.140625" style="537" customWidth="1"/>
    <col min="5634" max="5634" width="25.5703125" style="537" customWidth="1"/>
    <col min="5635" max="5635" width="16.5703125" style="537" customWidth="1"/>
    <col min="5636" max="5636" width="16.28515625" style="537" customWidth="1"/>
    <col min="5637" max="5637" width="16.5703125" style="537" customWidth="1"/>
    <col min="5638" max="5638" width="17" style="537" customWidth="1"/>
    <col min="5639" max="5639" width="13.42578125" style="537" customWidth="1"/>
    <col min="5640" max="5640" width="2.85546875" style="537" customWidth="1"/>
    <col min="5641" max="5641" width="17.7109375" style="537" customWidth="1"/>
    <col min="5642" max="5888" width="9.140625" style="537"/>
    <col min="5889" max="5889" width="15.140625" style="537" customWidth="1"/>
    <col min="5890" max="5890" width="25.5703125" style="537" customWidth="1"/>
    <col min="5891" max="5891" width="16.5703125" style="537" customWidth="1"/>
    <col min="5892" max="5892" width="16.28515625" style="537" customWidth="1"/>
    <col min="5893" max="5893" width="16.5703125" style="537" customWidth="1"/>
    <col min="5894" max="5894" width="17" style="537" customWidth="1"/>
    <col min="5895" max="5895" width="13.42578125" style="537" customWidth="1"/>
    <col min="5896" max="5896" width="2.85546875" style="537" customWidth="1"/>
    <col min="5897" max="5897" width="17.7109375" style="537" customWidth="1"/>
    <col min="5898" max="6144" width="9.140625" style="537"/>
    <col min="6145" max="6145" width="15.140625" style="537" customWidth="1"/>
    <col min="6146" max="6146" width="25.5703125" style="537" customWidth="1"/>
    <col min="6147" max="6147" width="16.5703125" style="537" customWidth="1"/>
    <col min="6148" max="6148" width="16.28515625" style="537" customWidth="1"/>
    <col min="6149" max="6149" width="16.5703125" style="537" customWidth="1"/>
    <col min="6150" max="6150" width="17" style="537" customWidth="1"/>
    <col min="6151" max="6151" width="13.42578125" style="537" customWidth="1"/>
    <col min="6152" max="6152" width="2.85546875" style="537" customWidth="1"/>
    <col min="6153" max="6153" width="17.7109375" style="537" customWidth="1"/>
    <col min="6154" max="6400" width="9.140625" style="537"/>
    <col min="6401" max="6401" width="15.140625" style="537" customWidth="1"/>
    <col min="6402" max="6402" width="25.5703125" style="537" customWidth="1"/>
    <col min="6403" max="6403" width="16.5703125" style="537" customWidth="1"/>
    <col min="6404" max="6404" width="16.28515625" style="537" customWidth="1"/>
    <col min="6405" max="6405" width="16.5703125" style="537" customWidth="1"/>
    <col min="6406" max="6406" width="17" style="537" customWidth="1"/>
    <col min="6407" max="6407" width="13.42578125" style="537" customWidth="1"/>
    <col min="6408" max="6408" width="2.85546875" style="537" customWidth="1"/>
    <col min="6409" max="6409" width="17.7109375" style="537" customWidth="1"/>
    <col min="6410" max="6656" width="9.140625" style="537"/>
    <col min="6657" max="6657" width="15.140625" style="537" customWidth="1"/>
    <col min="6658" max="6658" width="25.5703125" style="537" customWidth="1"/>
    <col min="6659" max="6659" width="16.5703125" style="537" customWidth="1"/>
    <col min="6660" max="6660" width="16.28515625" style="537" customWidth="1"/>
    <col min="6661" max="6661" width="16.5703125" style="537" customWidth="1"/>
    <col min="6662" max="6662" width="17" style="537" customWidth="1"/>
    <col min="6663" max="6663" width="13.42578125" style="537" customWidth="1"/>
    <col min="6664" max="6664" width="2.85546875" style="537" customWidth="1"/>
    <col min="6665" max="6665" width="17.7109375" style="537" customWidth="1"/>
    <col min="6666" max="6912" width="9.140625" style="537"/>
    <col min="6913" max="6913" width="15.140625" style="537" customWidth="1"/>
    <col min="6914" max="6914" width="25.5703125" style="537" customWidth="1"/>
    <col min="6915" max="6915" width="16.5703125" style="537" customWidth="1"/>
    <col min="6916" max="6916" width="16.28515625" style="537" customWidth="1"/>
    <col min="6917" max="6917" width="16.5703125" style="537" customWidth="1"/>
    <col min="6918" max="6918" width="17" style="537" customWidth="1"/>
    <col min="6919" max="6919" width="13.42578125" style="537" customWidth="1"/>
    <col min="6920" max="6920" width="2.85546875" style="537" customWidth="1"/>
    <col min="6921" max="6921" width="17.7109375" style="537" customWidth="1"/>
    <col min="6922" max="7168" width="9.140625" style="537"/>
    <col min="7169" max="7169" width="15.140625" style="537" customWidth="1"/>
    <col min="7170" max="7170" width="25.5703125" style="537" customWidth="1"/>
    <col min="7171" max="7171" width="16.5703125" style="537" customWidth="1"/>
    <col min="7172" max="7172" width="16.28515625" style="537" customWidth="1"/>
    <col min="7173" max="7173" width="16.5703125" style="537" customWidth="1"/>
    <col min="7174" max="7174" width="17" style="537" customWidth="1"/>
    <col min="7175" max="7175" width="13.42578125" style="537" customWidth="1"/>
    <col min="7176" max="7176" width="2.85546875" style="537" customWidth="1"/>
    <col min="7177" max="7177" width="17.7109375" style="537" customWidth="1"/>
    <col min="7178" max="7424" width="9.140625" style="537"/>
    <col min="7425" max="7425" width="15.140625" style="537" customWidth="1"/>
    <col min="7426" max="7426" width="25.5703125" style="537" customWidth="1"/>
    <col min="7427" max="7427" width="16.5703125" style="537" customWidth="1"/>
    <col min="7428" max="7428" width="16.28515625" style="537" customWidth="1"/>
    <col min="7429" max="7429" width="16.5703125" style="537" customWidth="1"/>
    <col min="7430" max="7430" width="17" style="537" customWidth="1"/>
    <col min="7431" max="7431" width="13.42578125" style="537" customWidth="1"/>
    <col min="7432" max="7432" width="2.85546875" style="537" customWidth="1"/>
    <col min="7433" max="7433" width="17.7109375" style="537" customWidth="1"/>
    <col min="7434" max="7680" width="9.140625" style="537"/>
    <col min="7681" max="7681" width="15.140625" style="537" customWidth="1"/>
    <col min="7682" max="7682" width="25.5703125" style="537" customWidth="1"/>
    <col min="7683" max="7683" width="16.5703125" style="537" customWidth="1"/>
    <col min="7684" max="7684" width="16.28515625" style="537" customWidth="1"/>
    <col min="7685" max="7685" width="16.5703125" style="537" customWidth="1"/>
    <col min="7686" max="7686" width="17" style="537" customWidth="1"/>
    <col min="7687" max="7687" width="13.42578125" style="537" customWidth="1"/>
    <col min="7688" max="7688" width="2.85546875" style="537" customWidth="1"/>
    <col min="7689" max="7689" width="17.7109375" style="537" customWidth="1"/>
    <col min="7690" max="7936" width="9.140625" style="537"/>
    <col min="7937" max="7937" width="15.140625" style="537" customWidth="1"/>
    <col min="7938" max="7938" width="25.5703125" style="537" customWidth="1"/>
    <col min="7939" max="7939" width="16.5703125" style="537" customWidth="1"/>
    <col min="7940" max="7940" width="16.28515625" style="537" customWidth="1"/>
    <col min="7941" max="7941" width="16.5703125" style="537" customWidth="1"/>
    <col min="7942" max="7942" width="17" style="537" customWidth="1"/>
    <col min="7943" max="7943" width="13.42578125" style="537" customWidth="1"/>
    <col min="7944" max="7944" width="2.85546875" style="537" customWidth="1"/>
    <col min="7945" max="7945" width="17.7109375" style="537" customWidth="1"/>
    <col min="7946" max="8192" width="9.140625" style="537"/>
    <col min="8193" max="8193" width="15.140625" style="537" customWidth="1"/>
    <col min="8194" max="8194" width="25.5703125" style="537" customWidth="1"/>
    <col min="8195" max="8195" width="16.5703125" style="537" customWidth="1"/>
    <col min="8196" max="8196" width="16.28515625" style="537" customWidth="1"/>
    <col min="8197" max="8197" width="16.5703125" style="537" customWidth="1"/>
    <col min="8198" max="8198" width="17" style="537" customWidth="1"/>
    <col min="8199" max="8199" width="13.42578125" style="537" customWidth="1"/>
    <col min="8200" max="8200" width="2.85546875" style="537" customWidth="1"/>
    <col min="8201" max="8201" width="17.7109375" style="537" customWidth="1"/>
    <col min="8202" max="8448" width="9.140625" style="537"/>
    <col min="8449" max="8449" width="15.140625" style="537" customWidth="1"/>
    <col min="8450" max="8450" width="25.5703125" style="537" customWidth="1"/>
    <col min="8451" max="8451" width="16.5703125" style="537" customWidth="1"/>
    <col min="8452" max="8452" width="16.28515625" style="537" customWidth="1"/>
    <col min="8453" max="8453" width="16.5703125" style="537" customWidth="1"/>
    <col min="8454" max="8454" width="17" style="537" customWidth="1"/>
    <col min="8455" max="8455" width="13.42578125" style="537" customWidth="1"/>
    <col min="8456" max="8456" width="2.85546875" style="537" customWidth="1"/>
    <col min="8457" max="8457" width="17.7109375" style="537" customWidth="1"/>
    <col min="8458" max="8704" width="9.140625" style="537"/>
    <col min="8705" max="8705" width="15.140625" style="537" customWidth="1"/>
    <col min="8706" max="8706" width="25.5703125" style="537" customWidth="1"/>
    <col min="8707" max="8707" width="16.5703125" style="537" customWidth="1"/>
    <col min="8708" max="8708" width="16.28515625" style="537" customWidth="1"/>
    <col min="8709" max="8709" width="16.5703125" style="537" customWidth="1"/>
    <col min="8710" max="8710" width="17" style="537" customWidth="1"/>
    <col min="8711" max="8711" width="13.42578125" style="537" customWidth="1"/>
    <col min="8712" max="8712" width="2.85546875" style="537" customWidth="1"/>
    <col min="8713" max="8713" width="17.7109375" style="537" customWidth="1"/>
    <col min="8714" max="8960" width="9.140625" style="537"/>
    <col min="8961" max="8961" width="15.140625" style="537" customWidth="1"/>
    <col min="8962" max="8962" width="25.5703125" style="537" customWidth="1"/>
    <col min="8963" max="8963" width="16.5703125" style="537" customWidth="1"/>
    <col min="8964" max="8964" width="16.28515625" style="537" customWidth="1"/>
    <col min="8965" max="8965" width="16.5703125" style="537" customWidth="1"/>
    <col min="8966" max="8966" width="17" style="537" customWidth="1"/>
    <col min="8967" max="8967" width="13.42578125" style="537" customWidth="1"/>
    <col min="8968" max="8968" width="2.85546875" style="537" customWidth="1"/>
    <col min="8969" max="8969" width="17.7109375" style="537" customWidth="1"/>
    <col min="8970" max="9216" width="9.140625" style="537"/>
    <col min="9217" max="9217" width="15.140625" style="537" customWidth="1"/>
    <col min="9218" max="9218" width="25.5703125" style="537" customWidth="1"/>
    <col min="9219" max="9219" width="16.5703125" style="537" customWidth="1"/>
    <col min="9220" max="9220" width="16.28515625" style="537" customWidth="1"/>
    <col min="9221" max="9221" width="16.5703125" style="537" customWidth="1"/>
    <col min="9222" max="9222" width="17" style="537" customWidth="1"/>
    <col min="9223" max="9223" width="13.42578125" style="537" customWidth="1"/>
    <col min="9224" max="9224" width="2.85546875" style="537" customWidth="1"/>
    <col min="9225" max="9225" width="17.7109375" style="537" customWidth="1"/>
    <col min="9226" max="9472" width="9.140625" style="537"/>
    <col min="9473" max="9473" width="15.140625" style="537" customWidth="1"/>
    <col min="9474" max="9474" width="25.5703125" style="537" customWidth="1"/>
    <col min="9475" max="9475" width="16.5703125" style="537" customWidth="1"/>
    <col min="9476" max="9476" width="16.28515625" style="537" customWidth="1"/>
    <col min="9477" max="9477" width="16.5703125" style="537" customWidth="1"/>
    <col min="9478" max="9478" width="17" style="537" customWidth="1"/>
    <col min="9479" max="9479" width="13.42578125" style="537" customWidth="1"/>
    <col min="9480" max="9480" width="2.85546875" style="537" customWidth="1"/>
    <col min="9481" max="9481" width="17.7109375" style="537" customWidth="1"/>
    <col min="9482" max="9728" width="9.140625" style="537"/>
    <col min="9729" max="9729" width="15.140625" style="537" customWidth="1"/>
    <col min="9730" max="9730" width="25.5703125" style="537" customWidth="1"/>
    <col min="9731" max="9731" width="16.5703125" style="537" customWidth="1"/>
    <col min="9732" max="9732" width="16.28515625" style="537" customWidth="1"/>
    <col min="9733" max="9733" width="16.5703125" style="537" customWidth="1"/>
    <col min="9734" max="9734" width="17" style="537" customWidth="1"/>
    <col min="9735" max="9735" width="13.42578125" style="537" customWidth="1"/>
    <col min="9736" max="9736" width="2.85546875" style="537" customWidth="1"/>
    <col min="9737" max="9737" width="17.7109375" style="537" customWidth="1"/>
    <col min="9738" max="9984" width="9.140625" style="537"/>
    <col min="9985" max="9985" width="15.140625" style="537" customWidth="1"/>
    <col min="9986" max="9986" width="25.5703125" style="537" customWidth="1"/>
    <col min="9987" max="9987" width="16.5703125" style="537" customWidth="1"/>
    <col min="9988" max="9988" width="16.28515625" style="537" customWidth="1"/>
    <col min="9989" max="9989" width="16.5703125" style="537" customWidth="1"/>
    <col min="9990" max="9990" width="17" style="537" customWidth="1"/>
    <col min="9991" max="9991" width="13.42578125" style="537" customWidth="1"/>
    <col min="9992" max="9992" width="2.85546875" style="537" customWidth="1"/>
    <col min="9993" max="9993" width="17.7109375" style="537" customWidth="1"/>
    <col min="9994" max="10240" width="9.140625" style="537"/>
    <col min="10241" max="10241" width="15.140625" style="537" customWidth="1"/>
    <col min="10242" max="10242" width="25.5703125" style="537" customWidth="1"/>
    <col min="10243" max="10243" width="16.5703125" style="537" customWidth="1"/>
    <col min="10244" max="10244" width="16.28515625" style="537" customWidth="1"/>
    <col min="10245" max="10245" width="16.5703125" style="537" customWidth="1"/>
    <col min="10246" max="10246" width="17" style="537" customWidth="1"/>
    <col min="10247" max="10247" width="13.42578125" style="537" customWidth="1"/>
    <col min="10248" max="10248" width="2.85546875" style="537" customWidth="1"/>
    <col min="10249" max="10249" width="17.7109375" style="537" customWidth="1"/>
    <col min="10250" max="10496" width="9.140625" style="537"/>
    <col min="10497" max="10497" width="15.140625" style="537" customWidth="1"/>
    <col min="10498" max="10498" width="25.5703125" style="537" customWidth="1"/>
    <col min="10499" max="10499" width="16.5703125" style="537" customWidth="1"/>
    <col min="10500" max="10500" width="16.28515625" style="537" customWidth="1"/>
    <col min="10501" max="10501" width="16.5703125" style="537" customWidth="1"/>
    <col min="10502" max="10502" width="17" style="537" customWidth="1"/>
    <col min="10503" max="10503" width="13.42578125" style="537" customWidth="1"/>
    <col min="10504" max="10504" width="2.85546875" style="537" customWidth="1"/>
    <col min="10505" max="10505" width="17.7109375" style="537" customWidth="1"/>
    <col min="10506" max="10752" width="9.140625" style="537"/>
    <col min="10753" max="10753" width="15.140625" style="537" customWidth="1"/>
    <col min="10754" max="10754" width="25.5703125" style="537" customWidth="1"/>
    <col min="10755" max="10755" width="16.5703125" style="537" customWidth="1"/>
    <col min="10756" max="10756" width="16.28515625" style="537" customWidth="1"/>
    <col min="10757" max="10757" width="16.5703125" style="537" customWidth="1"/>
    <col min="10758" max="10758" width="17" style="537" customWidth="1"/>
    <col min="10759" max="10759" width="13.42578125" style="537" customWidth="1"/>
    <col min="10760" max="10760" width="2.85546875" style="537" customWidth="1"/>
    <col min="10761" max="10761" width="17.7109375" style="537" customWidth="1"/>
    <col min="10762" max="11008" width="9.140625" style="537"/>
    <col min="11009" max="11009" width="15.140625" style="537" customWidth="1"/>
    <col min="11010" max="11010" width="25.5703125" style="537" customWidth="1"/>
    <col min="11011" max="11011" width="16.5703125" style="537" customWidth="1"/>
    <col min="11012" max="11012" width="16.28515625" style="537" customWidth="1"/>
    <col min="11013" max="11013" width="16.5703125" style="537" customWidth="1"/>
    <col min="11014" max="11014" width="17" style="537" customWidth="1"/>
    <col min="11015" max="11015" width="13.42578125" style="537" customWidth="1"/>
    <col min="11016" max="11016" width="2.85546875" style="537" customWidth="1"/>
    <col min="11017" max="11017" width="17.7109375" style="537" customWidth="1"/>
    <col min="11018" max="11264" width="9.140625" style="537"/>
    <col min="11265" max="11265" width="15.140625" style="537" customWidth="1"/>
    <col min="11266" max="11266" width="25.5703125" style="537" customWidth="1"/>
    <col min="11267" max="11267" width="16.5703125" style="537" customWidth="1"/>
    <col min="11268" max="11268" width="16.28515625" style="537" customWidth="1"/>
    <col min="11269" max="11269" width="16.5703125" style="537" customWidth="1"/>
    <col min="11270" max="11270" width="17" style="537" customWidth="1"/>
    <col min="11271" max="11271" width="13.42578125" style="537" customWidth="1"/>
    <col min="11272" max="11272" width="2.85546875" style="537" customWidth="1"/>
    <col min="11273" max="11273" width="17.7109375" style="537" customWidth="1"/>
    <col min="11274" max="11520" width="9.140625" style="537"/>
    <col min="11521" max="11521" width="15.140625" style="537" customWidth="1"/>
    <col min="11522" max="11522" width="25.5703125" style="537" customWidth="1"/>
    <col min="11523" max="11523" width="16.5703125" style="537" customWidth="1"/>
    <col min="11524" max="11524" width="16.28515625" style="537" customWidth="1"/>
    <col min="11525" max="11525" width="16.5703125" style="537" customWidth="1"/>
    <col min="11526" max="11526" width="17" style="537" customWidth="1"/>
    <col min="11527" max="11527" width="13.42578125" style="537" customWidth="1"/>
    <col min="11528" max="11528" width="2.85546875" style="537" customWidth="1"/>
    <col min="11529" max="11529" width="17.7109375" style="537" customWidth="1"/>
    <col min="11530" max="11776" width="9.140625" style="537"/>
    <col min="11777" max="11777" width="15.140625" style="537" customWidth="1"/>
    <col min="11778" max="11778" width="25.5703125" style="537" customWidth="1"/>
    <col min="11779" max="11779" width="16.5703125" style="537" customWidth="1"/>
    <col min="11780" max="11780" width="16.28515625" style="537" customWidth="1"/>
    <col min="11781" max="11781" width="16.5703125" style="537" customWidth="1"/>
    <col min="11782" max="11782" width="17" style="537" customWidth="1"/>
    <col min="11783" max="11783" width="13.42578125" style="537" customWidth="1"/>
    <col min="11784" max="11784" width="2.85546875" style="537" customWidth="1"/>
    <col min="11785" max="11785" width="17.7109375" style="537" customWidth="1"/>
    <col min="11786" max="12032" width="9.140625" style="537"/>
    <col min="12033" max="12033" width="15.140625" style="537" customWidth="1"/>
    <col min="12034" max="12034" width="25.5703125" style="537" customWidth="1"/>
    <col min="12035" max="12035" width="16.5703125" style="537" customWidth="1"/>
    <col min="12036" max="12036" width="16.28515625" style="537" customWidth="1"/>
    <col min="12037" max="12037" width="16.5703125" style="537" customWidth="1"/>
    <col min="12038" max="12038" width="17" style="537" customWidth="1"/>
    <col min="12039" max="12039" width="13.42578125" style="537" customWidth="1"/>
    <col min="12040" max="12040" width="2.85546875" style="537" customWidth="1"/>
    <col min="12041" max="12041" width="17.7109375" style="537" customWidth="1"/>
    <col min="12042" max="12288" width="9.140625" style="537"/>
    <col min="12289" max="12289" width="15.140625" style="537" customWidth="1"/>
    <col min="12290" max="12290" width="25.5703125" style="537" customWidth="1"/>
    <col min="12291" max="12291" width="16.5703125" style="537" customWidth="1"/>
    <col min="12292" max="12292" width="16.28515625" style="537" customWidth="1"/>
    <col min="12293" max="12293" width="16.5703125" style="537" customWidth="1"/>
    <col min="12294" max="12294" width="17" style="537" customWidth="1"/>
    <col min="12295" max="12295" width="13.42578125" style="537" customWidth="1"/>
    <col min="12296" max="12296" width="2.85546875" style="537" customWidth="1"/>
    <col min="12297" max="12297" width="17.7109375" style="537" customWidth="1"/>
    <col min="12298" max="12544" width="9.140625" style="537"/>
    <col min="12545" max="12545" width="15.140625" style="537" customWidth="1"/>
    <col min="12546" max="12546" width="25.5703125" style="537" customWidth="1"/>
    <col min="12547" max="12547" width="16.5703125" style="537" customWidth="1"/>
    <col min="12548" max="12548" width="16.28515625" style="537" customWidth="1"/>
    <col min="12549" max="12549" width="16.5703125" style="537" customWidth="1"/>
    <col min="12550" max="12550" width="17" style="537" customWidth="1"/>
    <col min="12551" max="12551" width="13.42578125" style="537" customWidth="1"/>
    <col min="12552" max="12552" width="2.85546875" style="537" customWidth="1"/>
    <col min="12553" max="12553" width="17.7109375" style="537" customWidth="1"/>
    <col min="12554" max="12800" width="9.140625" style="537"/>
    <col min="12801" max="12801" width="15.140625" style="537" customWidth="1"/>
    <col min="12802" max="12802" width="25.5703125" style="537" customWidth="1"/>
    <col min="12803" max="12803" width="16.5703125" style="537" customWidth="1"/>
    <col min="12804" max="12804" width="16.28515625" style="537" customWidth="1"/>
    <col min="12805" max="12805" width="16.5703125" style="537" customWidth="1"/>
    <col min="12806" max="12806" width="17" style="537" customWidth="1"/>
    <col min="12807" max="12807" width="13.42578125" style="537" customWidth="1"/>
    <col min="12808" max="12808" width="2.85546875" style="537" customWidth="1"/>
    <col min="12809" max="12809" width="17.7109375" style="537" customWidth="1"/>
    <col min="12810" max="13056" width="9.140625" style="537"/>
    <col min="13057" max="13057" width="15.140625" style="537" customWidth="1"/>
    <col min="13058" max="13058" width="25.5703125" style="537" customWidth="1"/>
    <col min="13059" max="13059" width="16.5703125" style="537" customWidth="1"/>
    <col min="13060" max="13060" width="16.28515625" style="537" customWidth="1"/>
    <col min="13061" max="13061" width="16.5703125" style="537" customWidth="1"/>
    <col min="13062" max="13062" width="17" style="537" customWidth="1"/>
    <col min="13063" max="13063" width="13.42578125" style="537" customWidth="1"/>
    <col min="13064" max="13064" width="2.85546875" style="537" customWidth="1"/>
    <col min="13065" max="13065" width="17.7109375" style="537" customWidth="1"/>
    <col min="13066" max="13312" width="9.140625" style="537"/>
    <col min="13313" max="13313" width="15.140625" style="537" customWidth="1"/>
    <col min="13314" max="13314" width="25.5703125" style="537" customWidth="1"/>
    <col min="13315" max="13315" width="16.5703125" style="537" customWidth="1"/>
    <col min="13316" max="13316" width="16.28515625" style="537" customWidth="1"/>
    <col min="13317" max="13317" width="16.5703125" style="537" customWidth="1"/>
    <col min="13318" max="13318" width="17" style="537" customWidth="1"/>
    <col min="13319" max="13319" width="13.42578125" style="537" customWidth="1"/>
    <col min="13320" max="13320" width="2.85546875" style="537" customWidth="1"/>
    <col min="13321" max="13321" width="17.7109375" style="537" customWidth="1"/>
    <col min="13322" max="13568" width="9.140625" style="537"/>
    <col min="13569" max="13569" width="15.140625" style="537" customWidth="1"/>
    <col min="13570" max="13570" width="25.5703125" style="537" customWidth="1"/>
    <col min="13571" max="13571" width="16.5703125" style="537" customWidth="1"/>
    <col min="13572" max="13572" width="16.28515625" style="537" customWidth="1"/>
    <col min="13573" max="13573" width="16.5703125" style="537" customWidth="1"/>
    <col min="13574" max="13574" width="17" style="537" customWidth="1"/>
    <col min="13575" max="13575" width="13.42578125" style="537" customWidth="1"/>
    <col min="13576" max="13576" width="2.85546875" style="537" customWidth="1"/>
    <col min="13577" max="13577" width="17.7109375" style="537" customWidth="1"/>
    <col min="13578" max="13824" width="9.140625" style="537"/>
    <col min="13825" max="13825" width="15.140625" style="537" customWidth="1"/>
    <col min="13826" max="13826" width="25.5703125" style="537" customWidth="1"/>
    <col min="13827" max="13827" width="16.5703125" style="537" customWidth="1"/>
    <col min="13828" max="13828" width="16.28515625" style="537" customWidth="1"/>
    <col min="13829" max="13829" width="16.5703125" style="537" customWidth="1"/>
    <col min="13830" max="13830" width="17" style="537" customWidth="1"/>
    <col min="13831" max="13831" width="13.42578125" style="537" customWidth="1"/>
    <col min="13832" max="13832" width="2.85546875" style="537" customWidth="1"/>
    <col min="13833" max="13833" width="17.7109375" style="537" customWidth="1"/>
    <col min="13834" max="14080" width="9.140625" style="537"/>
    <col min="14081" max="14081" width="15.140625" style="537" customWidth="1"/>
    <col min="14082" max="14082" width="25.5703125" style="537" customWidth="1"/>
    <col min="14083" max="14083" width="16.5703125" style="537" customWidth="1"/>
    <col min="14084" max="14084" width="16.28515625" style="537" customWidth="1"/>
    <col min="14085" max="14085" width="16.5703125" style="537" customWidth="1"/>
    <col min="14086" max="14086" width="17" style="537" customWidth="1"/>
    <col min="14087" max="14087" width="13.42578125" style="537" customWidth="1"/>
    <col min="14088" max="14088" width="2.85546875" style="537" customWidth="1"/>
    <col min="14089" max="14089" width="17.7109375" style="537" customWidth="1"/>
    <col min="14090" max="14336" width="9.140625" style="537"/>
    <col min="14337" max="14337" width="15.140625" style="537" customWidth="1"/>
    <col min="14338" max="14338" width="25.5703125" style="537" customWidth="1"/>
    <col min="14339" max="14339" width="16.5703125" style="537" customWidth="1"/>
    <col min="14340" max="14340" width="16.28515625" style="537" customWidth="1"/>
    <col min="14341" max="14341" width="16.5703125" style="537" customWidth="1"/>
    <col min="14342" max="14342" width="17" style="537" customWidth="1"/>
    <col min="14343" max="14343" width="13.42578125" style="537" customWidth="1"/>
    <col min="14344" max="14344" width="2.85546875" style="537" customWidth="1"/>
    <col min="14345" max="14345" width="17.7109375" style="537" customWidth="1"/>
    <col min="14346" max="14592" width="9.140625" style="537"/>
    <col min="14593" max="14593" width="15.140625" style="537" customWidth="1"/>
    <col min="14594" max="14594" width="25.5703125" style="537" customWidth="1"/>
    <col min="14595" max="14595" width="16.5703125" style="537" customWidth="1"/>
    <col min="14596" max="14596" width="16.28515625" style="537" customWidth="1"/>
    <col min="14597" max="14597" width="16.5703125" style="537" customWidth="1"/>
    <col min="14598" max="14598" width="17" style="537" customWidth="1"/>
    <col min="14599" max="14599" width="13.42578125" style="537" customWidth="1"/>
    <col min="14600" max="14600" width="2.85546875" style="537" customWidth="1"/>
    <col min="14601" max="14601" width="17.7109375" style="537" customWidth="1"/>
    <col min="14602" max="14848" width="9.140625" style="537"/>
    <col min="14849" max="14849" width="15.140625" style="537" customWidth="1"/>
    <col min="14850" max="14850" width="25.5703125" style="537" customWidth="1"/>
    <col min="14851" max="14851" width="16.5703125" style="537" customWidth="1"/>
    <col min="14852" max="14852" width="16.28515625" style="537" customWidth="1"/>
    <col min="14853" max="14853" width="16.5703125" style="537" customWidth="1"/>
    <col min="14854" max="14854" width="17" style="537" customWidth="1"/>
    <col min="14855" max="14855" width="13.42578125" style="537" customWidth="1"/>
    <col min="14856" max="14856" width="2.85546875" style="537" customWidth="1"/>
    <col min="14857" max="14857" width="17.7109375" style="537" customWidth="1"/>
    <col min="14858" max="15104" width="9.140625" style="537"/>
    <col min="15105" max="15105" width="15.140625" style="537" customWidth="1"/>
    <col min="15106" max="15106" width="25.5703125" style="537" customWidth="1"/>
    <col min="15107" max="15107" width="16.5703125" style="537" customWidth="1"/>
    <col min="15108" max="15108" width="16.28515625" style="537" customWidth="1"/>
    <col min="15109" max="15109" width="16.5703125" style="537" customWidth="1"/>
    <col min="15110" max="15110" width="17" style="537" customWidth="1"/>
    <col min="15111" max="15111" width="13.42578125" style="537" customWidth="1"/>
    <col min="15112" max="15112" width="2.85546875" style="537" customWidth="1"/>
    <col min="15113" max="15113" width="17.7109375" style="537" customWidth="1"/>
    <col min="15114" max="15360" width="9.140625" style="537"/>
    <col min="15361" max="15361" width="15.140625" style="537" customWidth="1"/>
    <col min="15362" max="15362" width="25.5703125" style="537" customWidth="1"/>
    <col min="15363" max="15363" width="16.5703125" style="537" customWidth="1"/>
    <col min="15364" max="15364" width="16.28515625" style="537" customWidth="1"/>
    <col min="15365" max="15365" width="16.5703125" style="537" customWidth="1"/>
    <col min="15366" max="15366" width="17" style="537" customWidth="1"/>
    <col min="15367" max="15367" width="13.42578125" style="537" customWidth="1"/>
    <col min="15368" max="15368" width="2.85546875" style="537" customWidth="1"/>
    <col min="15369" max="15369" width="17.7109375" style="537" customWidth="1"/>
    <col min="15370" max="15616" width="9.140625" style="537"/>
    <col min="15617" max="15617" width="15.140625" style="537" customWidth="1"/>
    <col min="15618" max="15618" width="25.5703125" style="537" customWidth="1"/>
    <col min="15619" max="15619" width="16.5703125" style="537" customWidth="1"/>
    <col min="15620" max="15620" width="16.28515625" style="537" customWidth="1"/>
    <col min="15621" max="15621" width="16.5703125" style="537" customWidth="1"/>
    <col min="15622" max="15622" width="17" style="537" customWidth="1"/>
    <col min="15623" max="15623" width="13.42578125" style="537" customWidth="1"/>
    <col min="15624" max="15624" width="2.85546875" style="537" customWidth="1"/>
    <col min="15625" max="15625" width="17.7109375" style="537" customWidth="1"/>
    <col min="15626" max="15872" width="9.140625" style="537"/>
    <col min="15873" max="15873" width="15.140625" style="537" customWidth="1"/>
    <col min="15874" max="15874" width="25.5703125" style="537" customWidth="1"/>
    <col min="15875" max="15875" width="16.5703125" style="537" customWidth="1"/>
    <col min="15876" max="15876" width="16.28515625" style="537" customWidth="1"/>
    <col min="15877" max="15877" width="16.5703125" style="537" customWidth="1"/>
    <col min="15878" max="15878" width="17" style="537" customWidth="1"/>
    <col min="15879" max="15879" width="13.42578125" style="537" customWidth="1"/>
    <col min="15880" max="15880" width="2.85546875" style="537" customWidth="1"/>
    <col min="15881" max="15881" width="17.7109375" style="537" customWidth="1"/>
    <col min="15882" max="16128" width="9.140625" style="537"/>
    <col min="16129" max="16129" width="15.140625" style="537" customWidth="1"/>
    <col min="16130" max="16130" width="25.5703125" style="537" customWidth="1"/>
    <col min="16131" max="16131" width="16.5703125" style="537" customWidth="1"/>
    <col min="16132" max="16132" width="16.28515625" style="537" customWidth="1"/>
    <col min="16133" max="16133" width="16.5703125" style="537" customWidth="1"/>
    <col min="16134" max="16134" width="17" style="537" customWidth="1"/>
    <col min="16135" max="16135" width="13.42578125" style="537" customWidth="1"/>
    <col min="16136" max="16136" width="2.85546875" style="537" customWidth="1"/>
    <col min="16137" max="16137" width="17.7109375" style="537" customWidth="1"/>
    <col min="16138" max="16384" width="9.140625" style="537"/>
  </cols>
  <sheetData>
    <row r="1" spans="1:9" ht="15" customHeight="1">
      <c r="A1" s="639"/>
      <c r="B1" s="640" t="s">
        <v>134</v>
      </c>
      <c r="C1" s="640"/>
      <c r="D1" s="640"/>
      <c r="E1" s="640"/>
      <c r="F1" s="640"/>
      <c r="G1" s="640"/>
      <c r="H1" s="639"/>
      <c r="I1" s="639"/>
    </row>
    <row r="2" spans="1:9" ht="15" customHeight="1">
      <c r="A2" s="639"/>
      <c r="B2" s="640" t="s">
        <v>479</v>
      </c>
      <c r="C2" s="640"/>
      <c r="D2" s="640"/>
      <c r="E2" s="640"/>
      <c r="F2" s="640"/>
      <c r="G2" s="640"/>
      <c r="H2" s="639"/>
      <c r="I2" s="639"/>
    </row>
    <row r="3" spans="1:9" ht="15" customHeight="1">
      <c r="A3" s="639"/>
      <c r="B3" s="640" t="s">
        <v>480</v>
      </c>
      <c r="C3" s="640"/>
      <c r="D3" s="640"/>
      <c r="E3" s="640"/>
      <c r="F3" s="640"/>
      <c r="G3" s="640"/>
      <c r="H3" s="639"/>
      <c r="I3" s="639"/>
    </row>
    <row r="4" spans="1:9" ht="15" customHeight="1">
      <c r="A4" s="639"/>
      <c r="B4" s="640" t="s">
        <v>481</v>
      </c>
      <c r="C4" s="640"/>
      <c r="D4" s="640"/>
      <c r="E4" s="640"/>
      <c r="F4" s="640"/>
      <c r="G4" s="640"/>
      <c r="H4" s="639"/>
      <c r="I4" s="639"/>
    </row>
    <row r="5" spans="1:9" ht="15" customHeight="1">
      <c r="A5" s="639"/>
      <c r="B5" s="640" t="s">
        <v>79</v>
      </c>
      <c r="C5" s="640"/>
      <c r="D5" s="640"/>
      <c r="E5" s="640"/>
      <c r="F5" s="640"/>
      <c r="G5" s="640"/>
      <c r="H5" s="639"/>
      <c r="I5" s="639"/>
    </row>
    <row r="6" spans="1:9" ht="0.95" customHeight="1" thickBot="1">
      <c r="A6" s="538"/>
      <c r="B6" s="538"/>
      <c r="C6" s="538"/>
      <c r="D6" s="538"/>
      <c r="E6" s="538"/>
      <c r="F6" s="538"/>
      <c r="G6" s="538"/>
      <c r="H6" s="538"/>
      <c r="I6" s="538"/>
    </row>
    <row r="7" spans="1:9" ht="15" customHeight="1" thickBot="1">
      <c r="A7" s="638" t="s">
        <v>482</v>
      </c>
      <c r="B7" s="638"/>
      <c r="C7" s="638" t="s">
        <v>483</v>
      </c>
      <c r="D7" s="638"/>
      <c r="E7" s="638"/>
      <c r="F7" s="638"/>
      <c r="G7" s="638"/>
      <c r="H7" s="638"/>
      <c r="I7" s="638" t="s">
        <v>484</v>
      </c>
    </row>
    <row r="8" spans="1:9" ht="30" customHeight="1" thickBot="1">
      <c r="A8" s="638"/>
      <c r="B8" s="638"/>
      <c r="C8" s="539" t="s">
        <v>389</v>
      </c>
      <c r="D8" s="539" t="s">
        <v>485</v>
      </c>
      <c r="E8" s="539" t="s">
        <v>419</v>
      </c>
      <c r="F8" s="539" t="s">
        <v>373</v>
      </c>
      <c r="G8" s="638" t="s">
        <v>390</v>
      </c>
      <c r="H8" s="638"/>
      <c r="I8" s="638"/>
    </row>
    <row r="9" spans="1:9" ht="15" customHeight="1" thickBot="1">
      <c r="A9" s="638"/>
      <c r="B9" s="638"/>
      <c r="C9" s="539" t="s">
        <v>486</v>
      </c>
      <c r="D9" s="539" t="s">
        <v>487</v>
      </c>
      <c r="E9" s="539" t="s">
        <v>488</v>
      </c>
      <c r="F9" s="539" t="s">
        <v>489</v>
      </c>
      <c r="G9" s="638" t="s">
        <v>490</v>
      </c>
      <c r="H9" s="638"/>
      <c r="I9" s="539" t="s">
        <v>491</v>
      </c>
    </row>
    <row r="10" spans="1:9" ht="24" customHeight="1">
      <c r="A10" s="636" t="s">
        <v>492</v>
      </c>
      <c r="B10" s="636"/>
      <c r="C10" s="540" t="s">
        <v>493</v>
      </c>
      <c r="D10" s="540" t="s">
        <v>494</v>
      </c>
      <c r="E10" s="540" t="s">
        <v>495</v>
      </c>
      <c r="F10" s="540" t="s">
        <v>496</v>
      </c>
      <c r="G10" s="632" t="s">
        <v>497</v>
      </c>
      <c r="H10" s="632"/>
      <c r="I10" s="542" t="s">
        <v>498</v>
      </c>
    </row>
    <row r="11" spans="1:9" ht="24" customHeight="1">
      <c r="A11" s="631" t="s">
        <v>499</v>
      </c>
      <c r="B11" s="631"/>
      <c r="C11" s="540" t="s">
        <v>500</v>
      </c>
      <c r="D11" s="540" t="s">
        <v>501</v>
      </c>
      <c r="E11" s="540" t="s">
        <v>502</v>
      </c>
      <c r="F11" s="540" t="s">
        <v>503</v>
      </c>
      <c r="G11" s="632" t="s">
        <v>504</v>
      </c>
      <c r="H11" s="632"/>
      <c r="I11" s="542" t="s">
        <v>505</v>
      </c>
    </row>
    <row r="12" spans="1:9" ht="24" customHeight="1">
      <c r="A12" s="631" t="s">
        <v>506</v>
      </c>
      <c r="B12" s="631"/>
      <c r="C12" s="540" t="s">
        <v>507</v>
      </c>
      <c r="D12" s="540" t="s">
        <v>508</v>
      </c>
      <c r="E12" s="540" t="s">
        <v>509</v>
      </c>
      <c r="F12" s="540" t="s">
        <v>510</v>
      </c>
      <c r="G12" s="632" t="s">
        <v>511</v>
      </c>
      <c r="H12" s="632"/>
      <c r="I12" s="542" t="s">
        <v>512</v>
      </c>
    </row>
    <row r="13" spans="1:9" ht="24" customHeight="1">
      <c r="A13" s="631" t="s">
        <v>513</v>
      </c>
      <c r="B13" s="631"/>
      <c r="C13" s="540" t="s">
        <v>514</v>
      </c>
      <c r="D13" s="540" t="s">
        <v>515</v>
      </c>
      <c r="E13" s="540" t="s">
        <v>516</v>
      </c>
      <c r="F13" s="540" t="s">
        <v>517</v>
      </c>
      <c r="G13" s="632" t="s">
        <v>518</v>
      </c>
      <c r="H13" s="632"/>
      <c r="I13" s="542" t="s">
        <v>519</v>
      </c>
    </row>
    <row r="14" spans="1:9" ht="24" customHeight="1">
      <c r="A14" s="631" t="s">
        <v>520</v>
      </c>
      <c r="B14" s="631"/>
      <c r="C14" s="540" t="s">
        <v>521</v>
      </c>
      <c r="D14" s="540" t="s">
        <v>522</v>
      </c>
      <c r="E14" s="540" t="s">
        <v>523</v>
      </c>
      <c r="F14" s="540" t="s">
        <v>524</v>
      </c>
      <c r="G14" s="632" t="s">
        <v>525</v>
      </c>
      <c r="H14" s="632"/>
      <c r="I14" s="542" t="s">
        <v>526</v>
      </c>
    </row>
    <row r="15" spans="1:9" ht="24" customHeight="1">
      <c r="A15" s="631" t="s">
        <v>527</v>
      </c>
      <c r="B15" s="631"/>
      <c r="C15" s="540" t="s">
        <v>528</v>
      </c>
      <c r="D15" s="540" t="s">
        <v>529</v>
      </c>
      <c r="E15" s="540" t="s">
        <v>530</v>
      </c>
      <c r="F15" s="540" t="s">
        <v>531</v>
      </c>
      <c r="G15" s="632" t="s">
        <v>532</v>
      </c>
      <c r="H15" s="632"/>
      <c r="I15" s="542" t="s">
        <v>533</v>
      </c>
    </row>
    <row r="16" spans="1:9" ht="24" customHeight="1">
      <c r="A16" s="631" t="s">
        <v>534</v>
      </c>
      <c r="B16" s="631"/>
      <c r="C16" s="540" t="s">
        <v>535</v>
      </c>
      <c r="D16" s="540" t="s">
        <v>536</v>
      </c>
      <c r="E16" s="540" t="s">
        <v>537</v>
      </c>
      <c r="F16" s="540" t="s">
        <v>538</v>
      </c>
      <c r="G16" s="632" t="s">
        <v>539</v>
      </c>
      <c r="H16" s="632"/>
      <c r="I16" s="542" t="s">
        <v>540</v>
      </c>
    </row>
    <row r="17" spans="1:9" ht="24" customHeight="1">
      <c r="A17" s="631" t="s">
        <v>541</v>
      </c>
      <c r="B17" s="631"/>
      <c r="C17" s="540" t="s">
        <v>542</v>
      </c>
      <c r="D17" s="540" t="s">
        <v>543</v>
      </c>
      <c r="E17" s="540" t="s">
        <v>544</v>
      </c>
      <c r="F17" s="540" t="s">
        <v>545</v>
      </c>
      <c r="G17" s="632" t="s">
        <v>545</v>
      </c>
      <c r="H17" s="632"/>
      <c r="I17" s="542" t="s">
        <v>544</v>
      </c>
    </row>
    <row r="18" spans="1:9" ht="24" customHeight="1">
      <c r="A18" s="631" t="s">
        <v>546</v>
      </c>
      <c r="B18" s="631"/>
      <c r="C18" s="540" t="s">
        <v>547</v>
      </c>
      <c r="D18" s="540" t="s">
        <v>545</v>
      </c>
      <c r="E18" s="540" t="s">
        <v>547</v>
      </c>
      <c r="F18" s="540" t="s">
        <v>545</v>
      </c>
      <c r="G18" s="632" t="s">
        <v>545</v>
      </c>
      <c r="H18" s="632"/>
      <c r="I18" s="542" t="s">
        <v>547</v>
      </c>
    </row>
    <row r="19" spans="1:9" ht="24" customHeight="1">
      <c r="A19" s="631" t="s">
        <v>548</v>
      </c>
      <c r="B19" s="631"/>
      <c r="C19" s="540" t="s">
        <v>545</v>
      </c>
      <c r="D19" s="540" t="s">
        <v>545</v>
      </c>
      <c r="E19" s="540" t="s">
        <v>545</v>
      </c>
      <c r="F19" s="540" t="s">
        <v>545</v>
      </c>
      <c r="G19" s="632" t="s">
        <v>545</v>
      </c>
      <c r="H19" s="632"/>
      <c r="I19" s="542" t="s">
        <v>545</v>
      </c>
    </row>
    <row r="20" spans="1:9" ht="24" customHeight="1">
      <c r="A20" s="631" t="s">
        <v>549</v>
      </c>
      <c r="B20" s="631"/>
      <c r="C20" s="540" t="s">
        <v>550</v>
      </c>
      <c r="D20" s="540" t="s">
        <v>551</v>
      </c>
      <c r="E20" s="540" t="s">
        <v>552</v>
      </c>
      <c r="F20" s="540" t="s">
        <v>553</v>
      </c>
      <c r="G20" s="632" t="s">
        <v>554</v>
      </c>
      <c r="H20" s="632"/>
      <c r="I20" s="542" t="s">
        <v>555</v>
      </c>
    </row>
    <row r="21" spans="1:9" ht="24" customHeight="1">
      <c r="A21" s="631" t="s">
        <v>556</v>
      </c>
      <c r="B21" s="631"/>
      <c r="C21" s="540" t="s">
        <v>557</v>
      </c>
      <c r="D21" s="540" t="s">
        <v>558</v>
      </c>
      <c r="E21" s="540" t="s">
        <v>559</v>
      </c>
      <c r="F21" s="540" t="s">
        <v>560</v>
      </c>
      <c r="G21" s="632" t="s">
        <v>561</v>
      </c>
      <c r="H21" s="632"/>
      <c r="I21" s="542" t="s">
        <v>562</v>
      </c>
    </row>
    <row r="22" spans="1:9" ht="24" customHeight="1">
      <c r="A22" s="631" t="s">
        <v>563</v>
      </c>
      <c r="B22" s="631"/>
      <c r="C22" s="540" t="s">
        <v>564</v>
      </c>
      <c r="D22" s="540" t="s">
        <v>565</v>
      </c>
      <c r="E22" s="540" t="s">
        <v>566</v>
      </c>
      <c r="F22" s="540" t="s">
        <v>567</v>
      </c>
      <c r="G22" s="632" t="s">
        <v>568</v>
      </c>
      <c r="H22" s="632"/>
      <c r="I22" s="542" t="s">
        <v>569</v>
      </c>
    </row>
    <row r="23" spans="1:9" ht="24" customHeight="1">
      <c r="A23" s="631" t="s">
        <v>570</v>
      </c>
      <c r="B23" s="631"/>
      <c r="C23" s="540" t="s">
        <v>571</v>
      </c>
      <c r="D23" s="540" t="s">
        <v>572</v>
      </c>
      <c r="E23" s="540" t="s">
        <v>573</v>
      </c>
      <c r="F23" s="540" t="s">
        <v>574</v>
      </c>
      <c r="G23" s="632" t="s">
        <v>575</v>
      </c>
      <c r="H23" s="632"/>
      <c r="I23" s="542" t="s">
        <v>576</v>
      </c>
    </row>
    <row r="24" spans="1:9" ht="24" customHeight="1">
      <c r="A24" s="631" t="s">
        <v>577</v>
      </c>
      <c r="B24" s="631"/>
      <c r="C24" s="540" t="s">
        <v>578</v>
      </c>
      <c r="D24" s="540" t="s">
        <v>579</v>
      </c>
      <c r="E24" s="540" t="s">
        <v>580</v>
      </c>
      <c r="F24" s="540" t="s">
        <v>581</v>
      </c>
      <c r="G24" s="632" t="s">
        <v>582</v>
      </c>
      <c r="H24" s="632"/>
      <c r="I24" s="542" t="s">
        <v>583</v>
      </c>
    </row>
    <row r="25" spans="1:9" ht="24" customHeight="1">
      <c r="A25" s="631" t="s">
        <v>584</v>
      </c>
      <c r="B25" s="631"/>
      <c r="C25" s="540" t="s">
        <v>585</v>
      </c>
      <c r="D25" s="540" t="s">
        <v>586</v>
      </c>
      <c r="E25" s="540" t="s">
        <v>587</v>
      </c>
      <c r="F25" s="540" t="s">
        <v>588</v>
      </c>
      <c r="G25" s="632" t="s">
        <v>589</v>
      </c>
      <c r="H25" s="632"/>
      <c r="I25" s="542" t="s">
        <v>590</v>
      </c>
    </row>
    <row r="26" spans="1:9" ht="24" customHeight="1">
      <c r="A26" s="631" t="s">
        <v>591</v>
      </c>
      <c r="B26" s="631"/>
      <c r="C26" s="540" t="s">
        <v>592</v>
      </c>
      <c r="D26" s="540" t="s">
        <v>593</v>
      </c>
      <c r="E26" s="540" t="s">
        <v>594</v>
      </c>
      <c r="F26" s="540" t="s">
        <v>595</v>
      </c>
      <c r="G26" s="632" t="s">
        <v>596</v>
      </c>
      <c r="H26" s="632"/>
      <c r="I26" s="542" t="s">
        <v>597</v>
      </c>
    </row>
    <row r="27" spans="1:9" ht="24" customHeight="1">
      <c r="A27" s="631" t="s">
        <v>598</v>
      </c>
      <c r="B27" s="631"/>
      <c r="C27" s="632" t="s">
        <v>599</v>
      </c>
      <c r="D27" s="632" t="s">
        <v>600</v>
      </c>
      <c r="E27" s="632" t="s">
        <v>601</v>
      </c>
      <c r="F27" s="632" t="s">
        <v>602</v>
      </c>
      <c r="G27" s="632" t="s">
        <v>603</v>
      </c>
      <c r="H27" s="632"/>
      <c r="I27" s="637" t="s">
        <v>604</v>
      </c>
    </row>
    <row r="28" spans="1:9" ht="409.6" hidden="1" customHeight="1">
      <c r="A28" s="631"/>
      <c r="B28" s="631"/>
      <c r="C28" s="632"/>
      <c r="D28" s="632"/>
      <c r="E28" s="632"/>
      <c r="F28" s="632"/>
      <c r="G28" s="632"/>
      <c r="H28" s="632"/>
      <c r="I28" s="637"/>
    </row>
    <row r="29" spans="1:9" ht="24" customHeight="1">
      <c r="A29" s="631" t="s">
        <v>605</v>
      </c>
      <c r="B29" s="631"/>
      <c r="C29" s="540" t="s">
        <v>606</v>
      </c>
      <c r="D29" s="540" t="s">
        <v>607</v>
      </c>
      <c r="E29" s="540" t="s">
        <v>545</v>
      </c>
      <c r="F29" s="540" t="s">
        <v>545</v>
      </c>
      <c r="G29" s="632" t="s">
        <v>545</v>
      </c>
      <c r="H29" s="632"/>
      <c r="I29" s="542" t="s">
        <v>545</v>
      </c>
    </row>
    <row r="30" spans="1:9" ht="24" customHeight="1">
      <c r="A30" s="631" t="s">
        <v>608</v>
      </c>
      <c r="B30" s="631"/>
      <c r="C30" s="540" t="s">
        <v>609</v>
      </c>
      <c r="D30" s="540" t="s">
        <v>610</v>
      </c>
      <c r="E30" s="540" t="s">
        <v>611</v>
      </c>
      <c r="F30" s="540" t="s">
        <v>612</v>
      </c>
      <c r="G30" s="632" t="s">
        <v>613</v>
      </c>
      <c r="H30" s="632"/>
      <c r="I30" s="542" t="s">
        <v>614</v>
      </c>
    </row>
    <row r="31" spans="1:9" ht="24" customHeight="1">
      <c r="A31" s="631" t="s">
        <v>615</v>
      </c>
      <c r="B31" s="631"/>
      <c r="C31" s="540" t="s">
        <v>616</v>
      </c>
      <c r="D31" s="540" t="s">
        <v>617</v>
      </c>
      <c r="E31" s="540" t="s">
        <v>618</v>
      </c>
      <c r="F31" s="540" t="s">
        <v>619</v>
      </c>
      <c r="G31" s="632" t="s">
        <v>620</v>
      </c>
      <c r="H31" s="632"/>
      <c r="I31" s="542" t="s">
        <v>621</v>
      </c>
    </row>
    <row r="32" spans="1:9" ht="24" customHeight="1">
      <c r="A32" s="631" t="s">
        <v>622</v>
      </c>
      <c r="B32" s="631"/>
      <c r="C32" s="540" t="s">
        <v>623</v>
      </c>
      <c r="D32" s="540" t="s">
        <v>624</v>
      </c>
      <c r="E32" s="540" t="s">
        <v>625</v>
      </c>
      <c r="F32" s="540" t="s">
        <v>626</v>
      </c>
      <c r="G32" s="632" t="s">
        <v>627</v>
      </c>
      <c r="H32" s="632"/>
      <c r="I32" s="542" t="s">
        <v>628</v>
      </c>
    </row>
    <row r="33" spans="1:9" ht="24" customHeight="1">
      <c r="A33" s="631" t="s">
        <v>629</v>
      </c>
      <c r="B33" s="631"/>
      <c r="C33" s="540" t="s">
        <v>630</v>
      </c>
      <c r="D33" s="540" t="s">
        <v>631</v>
      </c>
      <c r="E33" s="540" t="s">
        <v>632</v>
      </c>
      <c r="F33" s="540" t="s">
        <v>633</v>
      </c>
      <c r="G33" s="632" t="s">
        <v>634</v>
      </c>
      <c r="H33" s="632"/>
      <c r="I33" s="542" t="s">
        <v>635</v>
      </c>
    </row>
    <row r="34" spans="1:9" ht="24" customHeight="1">
      <c r="A34" s="631" t="s">
        <v>636</v>
      </c>
      <c r="B34" s="631"/>
      <c r="C34" s="540" t="s">
        <v>637</v>
      </c>
      <c r="D34" s="540" t="s">
        <v>638</v>
      </c>
      <c r="E34" s="540" t="s">
        <v>639</v>
      </c>
      <c r="F34" s="540" t="s">
        <v>640</v>
      </c>
      <c r="G34" s="632" t="s">
        <v>641</v>
      </c>
      <c r="H34" s="632"/>
      <c r="I34" s="542" t="s">
        <v>642</v>
      </c>
    </row>
    <row r="35" spans="1:9" ht="24" customHeight="1">
      <c r="A35" s="631" t="s">
        <v>643</v>
      </c>
      <c r="B35" s="631"/>
      <c r="C35" s="540" t="s">
        <v>644</v>
      </c>
      <c r="D35" s="540" t="s">
        <v>645</v>
      </c>
      <c r="E35" s="540" t="s">
        <v>646</v>
      </c>
      <c r="F35" s="540" t="s">
        <v>647</v>
      </c>
      <c r="G35" s="632" t="s">
        <v>648</v>
      </c>
      <c r="H35" s="632"/>
      <c r="I35" s="542" t="s">
        <v>649</v>
      </c>
    </row>
    <row r="36" spans="1:9" ht="24" customHeight="1">
      <c r="A36" s="631" t="s">
        <v>650</v>
      </c>
      <c r="B36" s="631"/>
      <c r="C36" s="540" t="s">
        <v>651</v>
      </c>
      <c r="D36" s="540" t="s">
        <v>652</v>
      </c>
      <c r="E36" s="540" t="s">
        <v>653</v>
      </c>
      <c r="F36" s="540" t="s">
        <v>654</v>
      </c>
      <c r="G36" s="632" t="s">
        <v>655</v>
      </c>
      <c r="H36" s="632"/>
      <c r="I36" s="542" t="s">
        <v>656</v>
      </c>
    </row>
    <row r="37" spans="1:9" ht="24" customHeight="1">
      <c r="A37" s="631" t="s">
        <v>657</v>
      </c>
      <c r="B37" s="631"/>
      <c r="C37" s="540" t="s">
        <v>658</v>
      </c>
      <c r="D37" s="540" t="s">
        <v>659</v>
      </c>
      <c r="E37" s="540" t="s">
        <v>660</v>
      </c>
      <c r="F37" s="540" t="s">
        <v>661</v>
      </c>
      <c r="G37" s="632" t="s">
        <v>662</v>
      </c>
      <c r="H37" s="632"/>
      <c r="I37" s="542" t="s">
        <v>663</v>
      </c>
    </row>
    <row r="38" spans="1:9" ht="24" customHeight="1">
      <c r="A38" s="631" t="s">
        <v>664</v>
      </c>
      <c r="B38" s="631"/>
      <c r="C38" s="540" t="s">
        <v>665</v>
      </c>
      <c r="D38" s="540" t="s">
        <v>666</v>
      </c>
      <c r="E38" s="540" t="s">
        <v>667</v>
      </c>
      <c r="F38" s="540" t="s">
        <v>668</v>
      </c>
      <c r="G38" s="632" t="s">
        <v>669</v>
      </c>
      <c r="H38" s="632"/>
      <c r="I38" s="542" t="s">
        <v>670</v>
      </c>
    </row>
    <row r="39" spans="1:9" ht="24" customHeight="1">
      <c r="A39" s="631" t="s">
        <v>671</v>
      </c>
      <c r="B39" s="631"/>
      <c r="C39" s="540" t="s">
        <v>672</v>
      </c>
      <c r="D39" s="540" t="s">
        <v>673</v>
      </c>
      <c r="E39" s="540" t="s">
        <v>674</v>
      </c>
      <c r="F39" s="540" t="s">
        <v>675</v>
      </c>
      <c r="G39" s="632" t="s">
        <v>676</v>
      </c>
      <c r="H39" s="632"/>
      <c r="I39" s="542" t="s">
        <v>677</v>
      </c>
    </row>
    <row r="40" spans="1:9" ht="24" customHeight="1">
      <c r="A40" s="631" t="s">
        <v>678</v>
      </c>
      <c r="B40" s="631"/>
      <c r="C40" s="540" t="s">
        <v>679</v>
      </c>
      <c r="D40" s="540" t="s">
        <v>680</v>
      </c>
      <c r="E40" s="540" t="s">
        <v>681</v>
      </c>
      <c r="F40" s="540" t="s">
        <v>682</v>
      </c>
      <c r="G40" s="632" t="s">
        <v>683</v>
      </c>
      <c r="H40" s="632"/>
      <c r="I40" s="542" t="s">
        <v>684</v>
      </c>
    </row>
    <row r="41" spans="1:9" ht="24" customHeight="1">
      <c r="A41" s="631" t="s">
        <v>685</v>
      </c>
      <c r="B41" s="631"/>
      <c r="C41" s="540" t="s">
        <v>686</v>
      </c>
      <c r="D41" s="540" t="s">
        <v>687</v>
      </c>
      <c r="E41" s="540" t="s">
        <v>688</v>
      </c>
      <c r="F41" s="540" t="s">
        <v>689</v>
      </c>
      <c r="G41" s="632" t="s">
        <v>690</v>
      </c>
      <c r="H41" s="632"/>
      <c r="I41" s="542" t="s">
        <v>691</v>
      </c>
    </row>
    <row r="42" spans="1:9" ht="24" customHeight="1">
      <c r="A42" s="631" t="s">
        <v>692</v>
      </c>
      <c r="B42" s="631"/>
      <c r="C42" s="540" t="s">
        <v>693</v>
      </c>
      <c r="D42" s="540" t="s">
        <v>694</v>
      </c>
      <c r="E42" s="540" t="s">
        <v>695</v>
      </c>
      <c r="F42" s="540" t="s">
        <v>696</v>
      </c>
      <c r="G42" s="632" t="s">
        <v>697</v>
      </c>
      <c r="H42" s="632"/>
      <c r="I42" s="542" t="s">
        <v>698</v>
      </c>
    </row>
    <row r="43" spans="1:9" ht="24" customHeight="1">
      <c r="A43" s="631" t="s">
        <v>699</v>
      </c>
      <c r="B43" s="631"/>
      <c r="C43" s="540" t="s">
        <v>545</v>
      </c>
      <c r="D43" s="540" t="s">
        <v>545</v>
      </c>
      <c r="E43" s="540" t="s">
        <v>545</v>
      </c>
      <c r="F43" s="540" t="s">
        <v>545</v>
      </c>
      <c r="G43" s="632" t="s">
        <v>545</v>
      </c>
      <c r="H43" s="632"/>
      <c r="I43" s="542" t="s">
        <v>545</v>
      </c>
    </row>
    <row r="44" spans="1:9" ht="24" customHeight="1">
      <c r="A44" s="631" t="s">
        <v>700</v>
      </c>
      <c r="B44" s="631"/>
      <c r="C44" s="540" t="s">
        <v>545</v>
      </c>
      <c r="D44" s="540" t="s">
        <v>701</v>
      </c>
      <c r="E44" s="540" t="s">
        <v>701</v>
      </c>
      <c r="F44" s="540" t="s">
        <v>702</v>
      </c>
      <c r="G44" s="632" t="s">
        <v>703</v>
      </c>
      <c r="H44" s="632"/>
      <c r="I44" s="542" t="s">
        <v>704</v>
      </c>
    </row>
    <row r="45" spans="1:9" ht="24" customHeight="1">
      <c r="A45" s="631" t="s">
        <v>705</v>
      </c>
      <c r="B45" s="631"/>
      <c r="C45" s="540" t="s">
        <v>706</v>
      </c>
      <c r="D45" s="540" t="s">
        <v>707</v>
      </c>
      <c r="E45" s="540" t="s">
        <v>708</v>
      </c>
      <c r="F45" s="540" t="s">
        <v>708</v>
      </c>
      <c r="G45" s="632" t="s">
        <v>709</v>
      </c>
      <c r="H45" s="632"/>
      <c r="I45" s="542" t="s">
        <v>545</v>
      </c>
    </row>
    <row r="46" spans="1:9" ht="24" customHeight="1">
      <c r="A46" s="631" t="s">
        <v>710</v>
      </c>
      <c r="B46" s="631"/>
      <c r="C46" s="540" t="s">
        <v>711</v>
      </c>
      <c r="D46" s="540" t="s">
        <v>545</v>
      </c>
      <c r="E46" s="540" t="s">
        <v>711</v>
      </c>
      <c r="F46" s="540" t="s">
        <v>712</v>
      </c>
      <c r="G46" s="632" t="s">
        <v>713</v>
      </c>
      <c r="H46" s="632"/>
      <c r="I46" s="542" t="s">
        <v>714</v>
      </c>
    </row>
    <row r="47" spans="1:9" ht="24" customHeight="1">
      <c r="A47" s="631" t="s">
        <v>715</v>
      </c>
      <c r="B47" s="631"/>
      <c r="C47" s="540" t="s">
        <v>545</v>
      </c>
      <c r="D47" s="540" t="s">
        <v>716</v>
      </c>
      <c r="E47" s="540" t="s">
        <v>716</v>
      </c>
      <c r="F47" s="540" t="s">
        <v>716</v>
      </c>
      <c r="G47" s="632" t="s">
        <v>545</v>
      </c>
      <c r="H47" s="632"/>
      <c r="I47" s="542" t="s">
        <v>545</v>
      </c>
    </row>
    <row r="48" spans="1:9" ht="24" customHeight="1">
      <c r="A48" s="631" t="s">
        <v>717</v>
      </c>
      <c r="B48" s="631"/>
      <c r="C48" s="540" t="s">
        <v>545</v>
      </c>
      <c r="D48" s="540" t="s">
        <v>545</v>
      </c>
      <c r="E48" s="540" t="s">
        <v>545</v>
      </c>
      <c r="F48" s="540" t="s">
        <v>545</v>
      </c>
      <c r="G48" s="632" t="s">
        <v>545</v>
      </c>
      <c r="H48" s="632"/>
      <c r="I48" s="542" t="s">
        <v>545</v>
      </c>
    </row>
    <row r="49" spans="1:9" ht="24" customHeight="1">
      <c r="A49" s="631" t="s">
        <v>718</v>
      </c>
      <c r="B49" s="631"/>
      <c r="C49" s="540" t="s">
        <v>719</v>
      </c>
      <c r="D49" s="540" t="s">
        <v>720</v>
      </c>
      <c r="E49" s="540" t="s">
        <v>545</v>
      </c>
      <c r="F49" s="540" t="s">
        <v>545</v>
      </c>
      <c r="G49" s="632" t="s">
        <v>545</v>
      </c>
      <c r="H49" s="632"/>
      <c r="I49" s="542" t="s">
        <v>545</v>
      </c>
    </row>
    <row r="50" spans="1:9" ht="24" customHeight="1">
      <c r="A50" s="631" t="s">
        <v>721</v>
      </c>
      <c r="B50" s="631"/>
      <c r="C50" s="540" t="s">
        <v>545</v>
      </c>
      <c r="D50" s="540" t="s">
        <v>545</v>
      </c>
      <c r="E50" s="540" t="s">
        <v>545</v>
      </c>
      <c r="F50" s="540" t="s">
        <v>545</v>
      </c>
      <c r="G50" s="632" t="s">
        <v>545</v>
      </c>
      <c r="H50" s="632"/>
      <c r="I50" s="542" t="s">
        <v>545</v>
      </c>
    </row>
    <row r="51" spans="1:9" ht="24" customHeight="1">
      <c r="A51" s="631" t="s">
        <v>722</v>
      </c>
      <c r="B51" s="631"/>
      <c r="C51" s="540" t="s">
        <v>545</v>
      </c>
      <c r="D51" s="540" t="s">
        <v>545</v>
      </c>
      <c r="E51" s="540" t="s">
        <v>545</v>
      </c>
      <c r="F51" s="540" t="s">
        <v>545</v>
      </c>
      <c r="G51" s="632" t="s">
        <v>545</v>
      </c>
      <c r="H51" s="632"/>
      <c r="I51" s="542" t="s">
        <v>545</v>
      </c>
    </row>
    <row r="52" spans="1:9" ht="24" customHeight="1">
      <c r="A52" s="631" t="s">
        <v>723</v>
      </c>
      <c r="B52" s="631"/>
      <c r="C52" s="540" t="s">
        <v>724</v>
      </c>
      <c r="D52" s="540" t="s">
        <v>725</v>
      </c>
      <c r="E52" s="540" t="s">
        <v>726</v>
      </c>
      <c r="F52" s="540" t="s">
        <v>726</v>
      </c>
      <c r="G52" s="632" t="s">
        <v>727</v>
      </c>
      <c r="H52" s="632"/>
      <c r="I52" s="542" t="s">
        <v>545</v>
      </c>
    </row>
    <row r="53" spans="1:9" ht="24" customHeight="1">
      <c r="A53" s="631" t="s">
        <v>728</v>
      </c>
      <c r="B53" s="631"/>
      <c r="C53" s="540" t="s">
        <v>724</v>
      </c>
      <c r="D53" s="540" t="s">
        <v>729</v>
      </c>
      <c r="E53" s="540" t="s">
        <v>730</v>
      </c>
      <c r="F53" s="540" t="s">
        <v>730</v>
      </c>
      <c r="G53" s="632" t="s">
        <v>731</v>
      </c>
      <c r="H53" s="632"/>
      <c r="I53" s="542" t="s">
        <v>545</v>
      </c>
    </row>
    <row r="54" spans="1:9" ht="24" customHeight="1">
      <c r="A54" s="631" t="s">
        <v>732</v>
      </c>
      <c r="B54" s="631"/>
      <c r="C54" s="540" t="s">
        <v>545</v>
      </c>
      <c r="D54" s="540" t="s">
        <v>733</v>
      </c>
      <c r="E54" s="540" t="s">
        <v>733</v>
      </c>
      <c r="F54" s="540" t="s">
        <v>733</v>
      </c>
      <c r="G54" s="632" t="s">
        <v>734</v>
      </c>
      <c r="H54" s="632"/>
      <c r="I54" s="542" t="s">
        <v>545</v>
      </c>
    </row>
    <row r="55" spans="1:9" ht="24" customHeight="1">
      <c r="A55" s="631" t="s">
        <v>735</v>
      </c>
      <c r="B55" s="631"/>
      <c r="C55" s="540" t="s">
        <v>545</v>
      </c>
      <c r="D55" s="540" t="s">
        <v>545</v>
      </c>
      <c r="E55" s="540" t="s">
        <v>545</v>
      </c>
      <c r="F55" s="540" t="s">
        <v>545</v>
      </c>
      <c r="G55" s="632" t="s">
        <v>545</v>
      </c>
      <c r="H55" s="632"/>
      <c r="I55" s="542" t="s">
        <v>545</v>
      </c>
    </row>
    <row r="56" spans="1:9" ht="24" customHeight="1">
      <c r="A56" s="631" t="s">
        <v>736</v>
      </c>
      <c r="B56" s="631"/>
      <c r="C56" s="540" t="s">
        <v>545</v>
      </c>
      <c r="D56" s="540" t="s">
        <v>545</v>
      </c>
      <c r="E56" s="540" t="s">
        <v>545</v>
      </c>
      <c r="F56" s="540" t="s">
        <v>545</v>
      </c>
      <c r="G56" s="632" t="s">
        <v>545</v>
      </c>
      <c r="H56" s="632"/>
      <c r="I56" s="542" t="s">
        <v>545</v>
      </c>
    </row>
    <row r="57" spans="1:9" ht="24" customHeight="1">
      <c r="A57" s="631" t="s">
        <v>737</v>
      </c>
      <c r="B57" s="631"/>
      <c r="C57" s="540" t="s">
        <v>545</v>
      </c>
      <c r="D57" s="540" t="s">
        <v>545</v>
      </c>
      <c r="E57" s="540" t="s">
        <v>545</v>
      </c>
      <c r="F57" s="540" t="s">
        <v>545</v>
      </c>
      <c r="G57" s="632" t="s">
        <v>545</v>
      </c>
      <c r="H57" s="632"/>
      <c r="I57" s="542" t="s">
        <v>545</v>
      </c>
    </row>
    <row r="58" spans="1:9" ht="24" customHeight="1">
      <c r="A58" s="631" t="s">
        <v>738</v>
      </c>
      <c r="B58" s="631"/>
      <c r="C58" s="540" t="s">
        <v>545</v>
      </c>
      <c r="D58" s="540" t="s">
        <v>739</v>
      </c>
      <c r="E58" s="540" t="s">
        <v>739</v>
      </c>
      <c r="F58" s="540" t="s">
        <v>739</v>
      </c>
      <c r="G58" s="632" t="s">
        <v>740</v>
      </c>
      <c r="H58" s="632"/>
      <c r="I58" s="542" t="s">
        <v>545</v>
      </c>
    </row>
    <row r="59" spans="1:9" ht="24" customHeight="1">
      <c r="A59" s="631" t="s">
        <v>741</v>
      </c>
      <c r="B59" s="631"/>
      <c r="C59" s="540" t="s">
        <v>545</v>
      </c>
      <c r="D59" s="540" t="s">
        <v>545</v>
      </c>
      <c r="E59" s="540" t="s">
        <v>545</v>
      </c>
      <c r="F59" s="540" t="s">
        <v>545</v>
      </c>
      <c r="G59" s="632" t="s">
        <v>545</v>
      </c>
      <c r="H59" s="632"/>
      <c r="I59" s="542" t="s">
        <v>545</v>
      </c>
    </row>
    <row r="60" spans="1:9" ht="24" customHeight="1">
      <c r="A60" s="631" t="s">
        <v>742</v>
      </c>
      <c r="B60" s="631"/>
      <c r="C60" s="540" t="s">
        <v>545</v>
      </c>
      <c r="D60" s="540" t="s">
        <v>743</v>
      </c>
      <c r="E60" s="540" t="s">
        <v>743</v>
      </c>
      <c r="F60" s="540" t="s">
        <v>743</v>
      </c>
      <c r="G60" s="632" t="s">
        <v>743</v>
      </c>
      <c r="H60" s="632"/>
      <c r="I60" s="542" t="s">
        <v>545</v>
      </c>
    </row>
    <row r="61" spans="1:9" ht="24" customHeight="1">
      <c r="A61" s="631" t="s">
        <v>35</v>
      </c>
      <c r="B61" s="631"/>
      <c r="C61" s="540" t="s">
        <v>545</v>
      </c>
      <c r="D61" s="540" t="s">
        <v>744</v>
      </c>
      <c r="E61" s="540" t="s">
        <v>744</v>
      </c>
      <c r="F61" s="540" t="s">
        <v>744</v>
      </c>
      <c r="G61" s="632" t="s">
        <v>745</v>
      </c>
      <c r="H61" s="632"/>
      <c r="I61" s="542" t="s">
        <v>545</v>
      </c>
    </row>
    <row r="62" spans="1:9" ht="24" customHeight="1">
      <c r="A62" s="631" t="s">
        <v>746</v>
      </c>
      <c r="B62" s="631"/>
      <c r="C62" s="540" t="s">
        <v>747</v>
      </c>
      <c r="D62" s="540" t="s">
        <v>748</v>
      </c>
      <c r="E62" s="540" t="s">
        <v>749</v>
      </c>
      <c r="F62" s="540" t="s">
        <v>750</v>
      </c>
      <c r="G62" s="632" t="s">
        <v>751</v>
      </c>
      <c r="H62" s="632"/>
      <c r="I62" s="542" t="s">
        <v>752</v>
      </c>
    </row>
    <row r="63" spans="1:9" ht="24" customHeight="1">
      <c r="A63" s="631" t="s">
        <v>753</v>
      </c>
      <c r="B63" s="631"/>
      <c r="C63" s="540" t="s">
        <v>754</v>
      </c>
      <c r="D63" s="540" t="s">
        <v>755</v>
      </c>
      <c r="E63" s="540" t="s">
        <v>756</v>
      </c>
      <c r="F63" s="540" t="s">
        <v>757</v>
      </c>
      <c r="G63" s="632" t="s">
        <v>758</v>
      </c>
      <c r="H63" s="632"/>
      <c r="I63" s="542" t="s">
        <v>759</v>
      </c>
    </row>
    <row r="64" spans="1:9" ht="24" customHeight="1">
      <c r="A64" s="631" t="s">
        <v>760</v>
      </c>
      <c r="B64" s="631"/>
      <c r="C64" s="540" t="s">
        <v>761</v>
      </c>
      <c r="D64" s="540" t="s">
        <v>762</v>
      </c>
      <c r="E64" s="540" t="s">
        <v>763</v>
      </c>
      <c r="F64" s="540" t="s">
        <v>764</v>
      </c>
      <c r="G64" s="632" t="s">
        <v>765</v>
      </c>
      <c r="H64" s="632"/>
      <c r="I64" s="542" t="s">
        <v>766</v>
      </c>
    </row>
    <row r="65" spans="1:9" ht="24" customHeight="1">
      <c r="A65" s="631" t="s">
        <v>767</v>
      </c>
      <c r="B65" s="631"/>
      <c r="C65" s="540" t="s">
        <v>768</v>
      </c>
      <c r="D65" s="540" t="s">
        <v>769</v>
      </c>
      <c r="E65" s="540" t="s">
        <v>770</v>
      </c>
      <c r="F65" s="540" t="s">
        <v>545</v>
      </c>
      <c r="G65" s="632" t="s">
        <v>545</v>
      </c>
      <c r="H65" s="632"/>
      <c r="I65" s="542" t="s">
        <v>770</v>
      </c>
    </row>
    <row r="66" spans="1:9" ht="24" customHeight="1">
      <c r="A66" s="631" t="s">
        <v>771</v>
      </c>
      <c r="B66" s="631"/>
      <c r="C66" s="540" t="s">
        <v>772</v>
      </c>
      <c r="D66" s="540" t="s">
        <v>773</v>
      </c>
      <c r="E66" s="540" t="s">
        <v>545</v>
      </c>
      <c r="F66" s="540" t="s">
        <v>545</v>
      </c>
      <c r="G66" s="632" t="s">
        <v>545</v>
      </c>
      <c r="H66" s="632"/>
      <c r="I66" s="542" t="s">
        <v>545</v>
      </c>
    </row>
    <row r="67" spans="1:9" ht="24" customHeight="1">
      <c r="A67" s="631" t="s">
        <v>774</v>
      </c>
      <c r="B67" s="631"/>
      <c r="C67" s="540" t="s">
        <v>545</v>
      </c>
      <c r="D67" s="540" t="s">
        <v>545</v>
      </c>
      <c r="E67" s="540" t="s">
        <v>545</v>
      </c>
      <c r="F67" s="540" t="s">
        <v>545</v>
      </c>
      <c r="G67" s="632" t="s">
        <v>545</v>
      </c>
      <c r="H67" s="632"/>
      <c r="I67" s="542" t="s">
        <v>545</v>
      </c>
    </row>
    <row r="68" spans="1:9" ht="24" customHeight="1">
      <c r="A68" s="631" t="s">
        <v>775</v>
      </c>
      <c r="B68" s="631"/>
      <c r="C68" s="540" t="s">
        <v>545</v>
      </c>
      <c r="D68" s="540" t="s">
        <v>545</v>
      </c>
      <c r="E68" s="540" t="s">
        <v>545</v>
      </c>
      <c r="F68" s="540" t="s">
        <v>545</v>
      </c>
      <c r="G68" s="632" t="s">
        <v>545</v>
      </c>
      <c r="H68" s="632"/>
      <c r="I68" s="542" t="s">
        <v>545</v>
      </c>
    </row>
    <row r="69" spans="1:9" ht="24" customHeight="1">
      <c r="A69" s="631" t="s">
        <v>776</v>
      </c>
      <c r="B69" s="631"/>
      <c r="C69" s="540" t="s">
        <v>545</v>
      </c>
      <c r="D69" s="540" t="s">
        <v>545</v>
      </c>
      <c r="E69" s="540" t="s">
        <v>545</v>
      </c>
      <c r="F69" s="540" t="s">
        <v>545</v>
      </c>
      <c r="G69" s="632" t="s">
        <v>545</v>
      </c>
      <c r="H69" s="632"/>
      <c r="I69" s="542" t="s">
        <v>545</v>
      </c>
    </row>
    <row r="70" spans="1:9" ht="24" customHeight="1">
      <c r="A70" s="631" t="s">
        <v>777</v>
      </c>
      <c r="B70" s="631"/>
      <c r="C70" s="540" t="s">
        <v>545</v>
      </c>
      <c r="D70" s="540" t="s">
        <v>545</v>
      </c>
      <c r="E70" s="540" t="s">
        <v>545</v>
      </c>
      <c r="F70" s="540" t="s">
        <v>545</v>
      </c>
      <c r="G70" s="632" t="s">
        <v>545</v>
      </c>
      <c r="H70" s="632"/>
      <c r="I70" s="542" t="s">
        <v>545</v>
      </c>
    </row>
    <row r="71" spans="1:9" ht="24" customHeight="1">
      <c r="A71" s="631" t="s">
        <v>778</v>
      </c>
      <c r="B71" s="631"/>
      <c r="C71" s="540" t="s">
        <v>545</v>
      </c>
      <c r="D71" s="540" t="s">
        <v>545</v>
      </c>
      <c r="E71" s="540" t="s">
        <v>545</v>
      </c>
      <c r="F71" s="540" t="s">
        <v>545</v>
      </c>
      <c r="G71" s="632" t="s">
        <v>545</v>
      </c>
      <c r="H71" s="632"/>
      <c r="I71" s="542" t="s">
        <v>545</v>
      </c>
    </row>
    <row r="72" spans="1:9" ht="24" customHeight="1">
      <c r="A72" s="631" t="s">
        <v>779</v>
      </c>
      <c r="B72" s="631"/>
      <c r="C72" s="540" t="s">
        <v>545</v>
      </c>
      <c r="D72" s="540" t="s">
        <v>545</v>
      </c>
      <c r="E72" s="540" t="s">
        <v>545</v>
      </c>
      <c r="F72" s="540" t="s">
        <v>545</v>
      </c>
      <c r="G72" s="632" t="s">
        <v>545</v>
      </c>
      <c r="H72" s="632"/>
      <c r="I72" s="542" t="s">
        <v>545</v>
      </c>
    </row>
    <row r="73" spans="1:9" ht="24" customHeight="1">
      <c r="A73" s="631" t="s">
        <v>780</v>
      </c>
      <c r="B73" s="631"/>
      <c r="C73" s="540" t="s">
        <v>772</v>
      </c>
      <c r="D73" s="540" t="s">
        <v>773</v>
      </c>
      <c r="E73" s="540" t="s">
        <v>545</v>
      </c>
      <c r="F73" s="540" t="s">
        <v>545</v>
      </c>
      <c r="G73" s="632" t="s">
        <v>545</v>
      </c>
      <c r="H73" s="632"/>
      <c r="I73" s="542" t="s">
        <v>545</v>
      </c>
    </row>
    <row r="74" spans="1:9" ht="24" customHeight="1">
      <c r="A74" s="631" t="s">
        <v>781</v>
      </c>
      <c r="B74" s="631"/>
      <c r="C74" s="540" t="s">
        <v>782</v>
      </c>
      <c r="D74" s="540" t="s">
        <v>783</v>
      </c>
      <c r="E74" s="540" t="s">
        <v>784</v>
      </c>
      <c r="F74" s="540" t="s">
        <v>785</v>
      </c>
      <c r="G74" s="632" t="s">
        <v>786</v>
      </c>
      <c r="H74" s="632"/>
      <c r="I74" s="542" t="s">
        <v>787</v>
      </c>
    </row>
    <row r="75" spans="1:9" ht="24" customHeight="1">
      <c r="A75" s="631" t="s">
        <v>788</v>
      </c>
      <c r="B75" s="631"/>
      <c r="C75" s="540" t="s">
        <v>789</v>
      </c>
      <c r="D75" s="540" t="s">
        <v>790</v>
      </c>
      <c r="E75" s="540" t="s">
        <v>791</v>
      </c>
      <c r="F75" s="540" t="s">
        <v>792</v>
      </c>
      <c r="G75" s="632" t="s">
        <v>793</v>
      </c>
      <c r="H75" s="632"/>
      <c r="I75" s="542" t="s">
        <v>794</v>
      </c>
    </row>
    <row r="76" spans="1:9" ht="24" customHeight="1">
      <c r="A76" s="631" t="s">
        <v>48</v>
      </c>
      <c r="B76" s="631"/>
      <c r="C76" s="540" t="s">
        <v>795</v>
      </c>
      <c r="D76" s="540" t="s">
        <v>796</v>
      </c>
      <c r="E76" s="540" t="s">
        <v>797</v>
      </c>
      <c r="F76" s="540" t="s">
        <v>798</v>
      </c>
      <c r="G76" s="632" t="s">
        <v>799</v>
      </c>
      <c r="H76" s="632"/>
      <c r="I76" s="542" t="s">
        <v>800</v>
      </c>
    </row>
    <row r="77" spans="1:9" ht="24" customHeight="1">
      <c r="A77" s="631" t="s">
        <v>448</v>
      </c>
      <c r="B77" s="631"/>
      <c r="C77" s="540" t="s">
        <v>545</v>
      </c>
      <c r="D77" s="540" t="s">
        <v>545</v>
      </c>
      <c r="E77" s="540" t="s">
        <v>545</v>
      </c>
      <c r="F77" s="540" t="s">
        <v>545</v>
      </c>
      <c r="G77" s="632" t="s">
        <v>545</v>
      </c>
      <c r="H77" s="632"/>
      <c r="I77" s="542" t="s">
        <v>545</v>
      </c>
    </row>
    <row r="78" spans="1:9" ht="24" customHeight="1">
      <c r="A78" s="631" t="s">
        <v>801</v>
      </c>
      <c r="B78" s="631"/>
      <c r="C78" s="540" t="s">
        <v>802</v>
      </c>
      <c r="D78" s="540" t="s">
        <v>803</v>
      </c>
      <c r="E78" s="540" t="s">
        <v>804</v>
      </c>
      <c r="F78" s="540" t="s">
        <v>805</v>
      </c>
      <c r="G78" s="632" t="s">
        <v>806</v>
      </c>
      <c r="H78" s="632"/>
      <c r="I78" s="542" t="s">
        <v>807</v>
      </c>
    </row>
    <row r="79" spans="1:9" ht="24" customHeight="1">
      <c r="A79" s="631" t="s">
        <v>808</v>
      </c>
      <c r="B79" s="631"/>
      <c r="C79" s="540" t="s">
        <v>809</v>
      </c>
      <c r="D79" s="540" t="s">
        <v>810</v>
      </c>
      <c r="E79" s="540" t="s">
        <v>811</v>
      </c>
      <c r="F79" s="540" t="s">
        <v>812</v>
      </c>
      <c r="G79" s="632" t="s">
        <v>813</v>
      </c>
      <c r="H79" s="632"/>
      <c r="I79" s="542" t="s">
        <v>814</v>
      </c>
    </row>
    <row r="80" spans="1:9" ht="24" customHeight="1">
      <c r="A80" s="631" t="s">
        <v>815</v>
      </c>
      <c r="B80" s="631"/>
      <c r="C80" s="540" t="s">
        <v>816</v>
      </c>
      <c r="D80" s="540" t="s">
        <v>817</v>
      </c>
      <c r="E80" s="540" t="s">
        <v>818</v>
      </c>
      <c r="F80" s="540" t="s">
        <v>819</v>
      </c>
      <c r="G80" s="632" t="s">
        <v>819</v>
      </c>
      <c r="H80" s="632"/>
      <c r="I80" s="542" t="s">
        <v>820</v>
      </c>
    </row>
    <row r="81" spans="1:9" ht="24" customHeight="1">
      <c r="A81" s="631" t="s">
        <v>821</v>
      </c>
      <c r="B81" s="631"/>
      <c r="C81" s="540" t="s">
        <v>545</v>
      </c>
      <c r="D81" s="540" t="s">
        <v>545</v>
      </c>
      <c r="E81" s="540" t="s">
        <v>545</v>
      </c>
      <c r="F81" s="540" t="s">
        <v>545</v>
      </c>
      <c r="G81" s="632" t="s">
        <v>545</v>
      </c>
      <c r="H81" s="632"/>
      <c r="I81" s="542" t="s">
        <v>545</v>
      </c>
    </row>
    <row r="82" spans="1:9" ht="24" customHeight="1">
      <c r="A82" s="631" t="s">
        <v>822</v>
      </c>
      <c r="B82" s="631"/>
      <c r="C82" s="540" t="s">
        <v>823</v>
      </c>
      <c r="D82" s="540" t="s">
        <v>545</v>
      </c>
      <c r="E82" s="540" t="s">
        <v>823</v>
      </c>
      <c r="F82" s="540" t="s">
        <v>824</v>
      </c>
      <c r="G82" s="632" t="s">
        <v>824</v>
      </c>
      <c r="H82" s="632"/>
      <c r="I82" s="542" t="s">
        <v>825</v>
      </c>
    </row>
    <row r="83" spans="1:9" ht="24" customHeight="1">
      <c r="A83" s="631" t="s">
        <v>826</v>
      </c>
      <c r="B83" s="631"/>
      <c r="C83" s="540" t="s">
        <v>545</v>
      </c>
      <c r="D83" s="540" t="s">
        <v>545</v>
      </c>
      <c r="E83" s="540" t="s">
        <v>545</v>
      </c>
      <c r="F83" s="540" t="s">
        <v>545</v>
      </c>
      <c r="G83" s="632" t="s">
        <v>545</v>
      </c>
      <c r="H83" s="632"/>
      <c r="I83" s="542" t="s">
        <v>545</v>
      </c>
    </row>
    <row r="84" spans="1:9" ht="24" customHeight="1">
      <c r="A84" s="631" t="s">
        <v>827</v>
      </c>
      <c r="B84" s="631"/>
      <c r="C84" s="540" t="s">
        <v>545</v>
      </c>
      <c r="D84" s="540" t="s">
        <v>545</v>
      </c>
      <c r="E84" s="540" t="s">
        <v>545</v>
      </c>
      <c r="F84" s="540" t="s">
        <v>545</v>
      </c>
      <c r="G84" s="632" t="s">
        <v>545</v>
      </c>
      <c r="H84" s="632"/>
      <c r="I84" s="542" t="s">
        <v>545</v>
      </c>
    </row>
    <row r="85" spans="1:9" ht="24" customHeight="1">
      <c r="A85" s="631" t="s">
        <v>828</v>
      </c>
      <c r="B85" s="631"/>
      <c r="C85" s="540" t="s">
        <v>545</v>
      </c>
      <c r="D85" s="540" t="s">
        <v>829</v>
      </c>
      <c r="E85" s="540" t="s">
        <v>829</v>
      </c>
      <c r="F85" s="540" t="s">
        <v>830</v>
      </c>
      <c r="G85" s="632" t="s">
        <v>831</v>
      </c>
      <c r="H85" s="632"/>
      <c r="I85" s="542" t="s">
        <v>832</v>
      </c>
    </row>
    <row r="86" spans="1:9" ht="24" customHeight="1">
      <c r="A86" s="636" t="s">
        <v>833</v>
      </c>
      <c r="B86" s="636"/>
      <c r="C86" s="540" t="s">
        <v>834</v>
      </c>
      <c r="D86" s="540" t="s">
        <v>835</v>
      </c>
      <c r="E86" s="540" t="s">
        <v>836</v>
      </c>
      <c r="F86" s="540" t="s">
        <v>837</v>
      </c>
      <c r="G86" s="632" t="s">
        <v>838</v>
      </c>
      <c r="H86" s="632"/>
      <c r="I86" s="542" t="s">
        <v>839</v>
      </c>
    </row>
    <row r="87" spans="1:9" ht="24" customHeight="1">
      <c r="A87" s="631" t="s">
        <v>499</v>
      </c>
      <c r="B87" s="631"/>
      <c r="C87" s="540" t="s">
        <v>545</v>
      </c>
      <c r="D87" s="540" t="s">
        <v>840</v>
      </c>
      <c r="E87" s="540" t="s">
        <v>840</v>
      </c>
      <c r="F87" s="540" t="s">
        <v>841</v>
      </c>
      <c r="G87" s="632" t="s">
        <v>841</v>
      </c>
      <c r="H87" s="632"/>
      <c r="I87" s="542" t="s">
        <v>842</v>
      </c>
    </row>
    <row r="88" spans="1:9" ht="24" customHeight="1">
      <c r="A88" s="631" t="s">
        <v>506</v>
      </c>
      <c r="B88" s="631"/>
      <c r="C88" s="540" t="s">
        <v>545</v>
      </c>
      <c r="D88" s="540" t="s">
        <v>545</v>
      </c>
      <c r="E88" s="540" t="s">
        <v>545</v>
      </c>
      <c r="F88" s="540" t="s">
        <v>545</v>
      </c>
      <c r="G88" s="632" t="s">
        <v>545</v>
      </c>
      <c r="H88" s="632"/>
      <c r="I88" s="542" t="s">
        <v>545</v>
      </c>
    </row>
    <row r="89" spans="1:9" ht="24" customHeight="1">
      <c r="A89" s="631" t="s">
        <v>513</v>
      </c>
      <c r="B89" s="631"/>
      <c r="C89" s="540" t="s">
        <v>545</v>
      </c>
      <c r="D89" s="540" t="s">
        <v>843</v>
      </c>
      <c r="E89" s="540" t="s">
        <v>843</v>
      </c>
      <c r="F89" s="540" t="s">
        <v>844</v>
      </c>
      <c r="G89" s="632" t="s">
        <v>844</v>
      </c>
      <c r="H89" s="632"/>
      <c r="I89" s="542" t="s">
        <v>842</v>
      </c>
    </row>
    <row r="90" spans="1:9" ht="24" customHeight="1">
      <c r="A90" s="631" t="s">
        <v>520</v>
      </c>
      <c r="B90" s="631"/>
      <c r="C90" s="540" t="s">
        <v>545</v>
      </c>
      <c r="D90" s="540" t="s">
        <v>545</v>
      </c>
      <c r="E90" s="540" t="s">
        <v>545</v>
      </c>
      <c r="F90" s="540" t="s">
        <v>545</v>
      </c>
      <c r="G90" s="632" t="s">
        <v>545</v>
      </c>
      <c r="H90" s="632"/>
      <c r="I90" s="542" t="s">
        <v>545</v>
      </c>
    </row>
    <row r="91" spans="1:9" ht="24" customHeight="1">
      <c r="A91" s="631" t="s">
        <v>527</v>
      </c>
      <c r="B91" s="631"/>
      <c r="C91" s="540" t="s">
        <v>545</v>
      </c>
      <c r="D91" s="540" t="s">
        <v>545</v>
      </c>
      <c r="E91" s="540" t="s">
        <v>545</v>
      </c>
      <c r="F91" s="540" t="s">
        <v>545</v>
      </c>
      <c r="G91" s="632" t="s">
        <v>545</v>
      </c>
      <c r="H91" s="632"/>
      <c r="I91" s="542" t="s">
        <v>545</v>
      </c>
    </row>
    <row r="92" spans="1:9" ht="24" customHeight="1">
      <c r="A92" s="631" t="s">
        <v>534</v>
      </c>
      <c r="B92" s="631"/>
      <c r="C92" s="540" t="s">
        <v>545</v>
      </c>
      <c r="D92" s="540" t="s">
        <v>845</v>
      </c>
      <c r="E92" s="540" t="s">
        <v>845</v>
      </c>
      <c r="F92" s="540" t="s">
        <v>845</v>
      </c>
      <c r="G92" s="632" t="s">
        <v>845</v>
      </c>
      <c r="H92" s="632"/>
      <c r="I92" s="542" t="s">
        <v>545</v>
      </c>
    </row>
    <row r="93" spans="1:9" ht="24" customHeight="1">
      <c r="A93" s="631" t="s">
        <v>541</v>
      </c>
      <c r="B93" s="631"/>
      <c r="C93" s="540" t="s">
        <v>545</v>
      </c>
      <c r="D93" s="540" t="s">
        <v>545</v>
      </c>
      <c r="E93" s="540" t="s">
        <v>545</v>
      </c>
      <c r="F93" s="540" t="s">
        <v>545</v>
      </c>
      <c r="G93" s="632" t="s">
        <v>545</v>
      </c>
      <c r="H93" s="632"/>
      <c r="I93" s="542" t="s">
        <v>545</v>
      </c>
    </row>
    <row r="94" spans="1:9" ht="24" customHeight="1">
      <c r="A94" s="631" t="s">
        <v>546</v>
      </c>
      <c r="B94" s="631"/>
      <c r="C94" s="540" t="s">
        <v>545</v>
      </c>
      <c r="D94" s="540" t="s">
        <v>545</v>
      </c>
      <c r="E94" s="540" t="s">
        <v>545</v>
      </c>
      <c r="F94" s="540" t="s">
        <v>545</v>
      </c>
      <c r="G94" s="632" t="s">
        <v>545</v>
      </c>
      <c r="H94" s="632"/>
      <c r="I94" s="542" t="s">
        <v>545</v>
      </c>
    </row>
    <row r="95" spans="1:9" ht="24" customHeight="1">
      <c r="A95" s="631" t="s">
        <v>548</v>
      </c>
      <c r="B95" s="631"/>
      <c r="C95" s="540" t="s">
        <v>545</v>
      </c>
      <c r="D95" s="540" t="s">
        <v>545</v>
      </c>
      <c r="E95" s="540" t="s">
        <v>545</v>
      </c>
      <c r="F95" s="540" t="s">
        <v>545</v>
      </c>
      <c r="G95" s="632" t="s">
        <v>545</v>
      </c>
      <c r="H95" s="632"/>
      <c r="I95" s="542" t="s">
        <v>545</v>
      </c>
    </row>
    <row r="96" spans="1:9" ht="24" customHeight="1">
      <c r="A96" s="631" t="s">
        <v>549</v>
      </c>
      <c r="B96" s="631"/>
      <c r="C96" s="540" t="s">
        <v>545</v>
      </c>
      <c r="D96" s="540" t="s">
        <v>846</v>
      </c>
      <c r="E96" s="540" t="s">
        <v>846</v>
      </c>
      <c r="F96" s="540" t="s">
        <v>846</v>
      </c>
      <c r="G96" s="632" t="s">
        <v>847</v>
      </c>
      <c r="H96" s="632"/>
      <c r="I96" s="542" t="s">
        <v>545</v>
      </c>
    </row>
    <row r="97" spans="1:9" ht="24" customHeight="1">
      <c r="A97" s="631" t="s">
        <v>556</v>
      </c>
      <c r="B97" s="631"/>
      <c r="C97" s="540" t="s">
        <v>545</v>
      </c>
      <c r="D97" s="540" t="s">
        <v>848</v>
      </c>
      <c r="E97" s="540" t="s">
        <v>848</v>
      </c>
      <c r="F97" s="540" t="s">
        <v>848</v>
      </c>
      <c r="G97" s="632" t="s">
        <v>848</v>
      </c>
      <c r="H97" s="632"/>
      <c r="I97" s="542" t="s">
        <v>545</v>
      </c>
    </row>
    <row r="98" spans="1:9" ht="24" customHeight="1">
      <c r="A98" s="631" t="s">
        <v>563</v>
      </c>
      <c r="B98" s="631"/>
      <c r="C98" s="540" t="s">
        <v>545</v>
      </c>
      <c r="D98" s="540" t="s">
        <v>849</v>
      </c>
      <c r="E98" s="540" t="s">
        <v>849</v>
      </c>
      <c r="F98" s="540" t="s">
        <v>849</v>
      </c>
      <c r="G98" s="632" t="s">
        <v>545</v>
      </c>
      <c r="H98" s="632"/>
      <c r="I98" s="542" t="s">
        <v>545</v>
      </c>
    </row>
    <row r="99" spans="1:9" ht="24" customHeight="1">
      <c r="A99" s="631" t="s">
        <v>570</v>
      </c>
      <c r="B99" s="631"/>
      <c r="C99" s="540" t="s">
        <v>545</v>
      </c>
      <c r="D99" s="540" t="s">
        <v>850</v>
      </c>
      <c r="E99" s="540" t="s">
        <v>850</v>
      </c>
      <c r="F99" s="540" t="s">
        <v>850</v>
      </c>
      <c r="G99" s="632" t="s">
        <v>545</v>
      </c>
      <c r="H99" s="632"/>
      <c r="I99" s="542" t="s">
        <v>545</v>
      </c>
    </row>
    <row r="100" spans="1:9" ht="24" customHeight="1">
      <c r="A100" s="631" t="s">
        <v>577</v>
      </c>
      <c r="B100" s="631"/>
      <c r="C100" s="540" t="s">
        <v>545</v>
      </c>
      <c r="D100" s="540" t="s">
        <v>545</v>
      </c>
      <c r="E100" s="540" t="s">
        <v>545</v>
      </c>
      <c r="F100" s="540" t="s">
        <v>545</v>
      </c>
      <c r="G100" s="632" t="s">
        <v>545</v>
      </c>
      <c r="H100" s="632"/>
      <c r="I100" s="542" t="s">
        <v>545</v>
      </c>
    </row>
    <row r="101" spans="1:9" ht="24" customHeight="1">
      <c r="A101" s="631" t="s">
        <v>584</v>
      </c>
      <c r="B101" s="631"/>
      <c r="C101" s="540" t="s">
        <v>545</v>
      </c>
      <c r="D101" s="540" t="s">
        <v>851</v>
      </c>
      <c r="E101" s="540" t="s">
        <v>851</v>
      </c>
      <c r="F101" s="540" t="s">
        <v>851</v>
      </c>
      <c r="G101" s="632" t="s">
        <v>851</v>
      </c>
      <c r="H101" s="632"/>
      <c r="I101" s="542" t="s">
        <v>545</v>
      </c>
    </row>
    <row r="102" spans="1:9" ht="24" customHeight="1">
      <c r="A102" s="631" t="s">
        <v>591</v>
      </c>
      <c r="B102" s="631"/>
      <c r="C102" s="540" t="s">
        <v>545</v>
      </c>
      <c r="D102" s="540" t="s">
        <v>545</v>
      </c>
      <c r="E102" s="540" t="s">
        <v>545</v>
      </c>
      <c r="F102" s="540" t="s">
        <v>545</v>
      </c>
      <c r="G102" s="632" t="s">
        <v>545</v>
      </c>
      <c r="H102" s="632"/>
      <c r="I102" s="542" t="s">
        <v>545</v>
      </c>
    </row>
    <row r="103" spans="1:9" ht="24" customHeight="1">
      <c r="A103" s="631" t="s">
        <v>598</v>
      </c>
      <c r="B103" s="631"/>
      <c r="C103" s="540" t="s">
        <v>545</v>
      </c>
      <c r="D103" s="540" t="s">
        <v>852</v>
      </c>
      <c r="E103" s="540" t="s">
        <v>852</v>
      </c>
      <c r="F103" s="540" t="s">
        <v>852</v>
      </c>
      <c r="G103" s="632" t="s">
        <v>852</v>
      </c>
      <c r="H103" s="632"/>
      <c r="I103" s="542" t="s">
        <v>545</v>
      </c>
    </row>
    <row r="104" spans="1:9" ht="24" customHeight="1">
      <c r="A104" s="631" t="s">
        <v>605</v>
      </c>
      <c r="B104" s="631"/>
      <c r="C104" s="540" t="s">
        <v>545</v>
      </c>
      <c r="D104" s="540" t="s">
        <v>853</v>
      </c>
      <c r="E104" s="540" t="s">
        <v>853</v>
      </c>
      <c r="F104" s="540" t="s">
        <v>853</v>
      </c>
      <c r="G104" s="632" t="s">
        <v>853</v>
      </c>
      <c r="H104" s="632"/>
      <c r="I104" s="542" t="s">
        <v>545</v>
      </c>
    </row>
    <row r="105" spans="1:9" ht="24" customHeight="1">
      <c r="A105" s="631" t="s">
        <v>608</v>
      </c>
      <c r="B105" s="631"/>
      <c r="C105" s="540" t="s">
        <v>545</v>
      </c>
      <c r="D105" s="540" t="s">
        <v>545</v>
      </c>
      <c r="E105" s="540" t="s">
        <v>545</v>
      </c>
      <c r="F105" s="540" t="s">
        <v>545</v>
      </c>
      <c r="G105" s="632" t="s">
        <v>545</v>
      </c>
      <c r="H105" s="632"/>
      <c r="I105" s="542" t="s">
        <v>545</v>
      </c>
    </row>
    <row r="106" spans="1:9" ht="24" customHeight="1">
      <c r="A106" s="631" t="s">
        <v>615</v>
      </c>
      <c r="B106" s="631"/>
      <c r="C106" s="540" t="s">
        <v>545</v>
      </c>
      <c r="D106" s="540" t="s">
        <v>854</v>
      </c>
      <c r="E106" s="540" t="s">
        <v>854</v>
      </c>
      <c r="F106" s="540" t="s">
        <v>854</v>
      </c>
      <c r="G106" s="632" t="s">
        <v>855</v>
      </c>
      <c r="H106" s="632"/>
      <c r="I106" s="542" t="s">
        <v>545</v>
      </c>
    </row>
    <row r="107" spans="1:9" ht="24" customHeight="1">
      <c r="A107" s="631" t="s">
        <v>622</v>
      </c>
      <c r="B107" s="631"/>
      <c r="C107" s="540" t="s">
        <v>545</v>
      </c>
      <c r="D107" s="540" t="s">
        <v>856</v>
      </c>
      <c r="E107" s="540" t="s">
        <v>856</v>
      </c>
      <c r="F107" s="540" t="s">
        <v>856</v>
      </c>
      <c r="G107" s="632" t="s">
        <v>545</v>
      </c>
      <c r="H107" s="632"/>
      <c r="I107" s="542" t="s">
        <v>545</v>
      </c>
    </row>
    <row r="108" spans="1:9" ht="24" customHeight="1">
      <c r="A108" s="631" t="s">
        <v>629</v>
      </c>
      <c r="B108" s="631"/>
      <c r="C108" s="540" t="s">
        <v>545</v>
      </c>
      <c r="D108" s="540" t="s">
        <v>857</v>
      </c>
      <c r="E108" s="540" t="s">
        <v>857</v>
      </c>
      <c r="F108" s="540" t="s">
        <v>857</v>
      </c>
      <c r="G108" s="632" t="s">
        <v>857</v>
      </c>
      <c r="H108" s="632"/>
      <c r="I108" s="542" t="s">
        <v>545</v>
      </c>
    </row>
    <row r="109" spans="1:9" ht="24" customHeight="1">
      <c r="A109" s="631" t="s">
        <v>636</v>
      </c>
      <c r="B109" s="631"/>
      <c r="C109" s="540" t="s">
        <v>545</v>
      </c>
      <c r="D109" s="540" t="s">
        <v>858</v>
      </c>
      <c r="E109" s="540" t="s">
        <v>858</v>
      </c>
      <c r="F109" s="540" t="s">
        <v>858</v>
      </c>
      <c r="G109" s="632" t="s">
        <v>859</v>
      </c>
      <c r="H109" s="632"/>
      <c r="I109" s="542" t="s">
        <v>545</v>
      </c>
    </row>
    <row r="110" spans="1:9" ht="24" customHeight="1">
      <c r="A110" s="631" t="s">
        <v>643</v>
      </c>
      <c r="B110" s="631"/>
      <c r="C110" s="540" t="s">
        <v>545</v>
      </c>
      <c r="D110" s="540" t="s">
        <v>545</v>
      </c>
      <c r="E110" s="540" t="s">
        <v>545</v>
      </c>
      <c r="F110" s="540" t="s">
        <v>545</v>
      </c>
      <c r="G110" s="632" t="s">
        <v>545</v>
      </c>
      <c r="H110" s="632"/>
      <c r="I110" s="542" t="s">
        <v>545</v>
      </c>
    </row>
    <row r="111" spans="1:9" ht="24" customHeight="1">
      <c r="A111" s="631" t="s">
        <v>650</v>
      </c>
      <c r="B111" s="631"/>
      <c r="C111" s="540" t="s">
        <v>545</v>
      </c>
      <c r="D111" s="540" t="s">
        <v>860</v>
      </c>
      <c r="E111" s="540" t="s">
        <v>860</v>
      </c>
      <c r="F111" s="540" t="s">
        <v>860</v>
      </c>
      <c r="G111" s="632" t="s">
        <v>861</v>
      </c>
      <c r="H111" s="632"/>
      <c r="I111" s="542" t="s">
        <v>545</v>
      </c>
    </row>
    <row r="112" spans="1:9" ht="24" customHeight="1">
      <c r="A112" s="631" t="s">
        <v>657</v>
      </c>
      <c r="B112" s="631"/>
      <c r="C112" s="540" t="s">
        <v>545</v>
      </c>
      <c r="D112" s="540" t="s">
        <v>862</v>
      </c>
      <c r="E112" s="540" t="s">
        <v>862</v>
      </c>
      <c r="F112" s="540" t="s">
        <v>862</v>
      </c>
      <c r="G112" s="632" t="s">
        <v>863</v>
      </c>
      <c r="H112" s="632"/>
      <c r="I112" s="542" t="s">
        <v>545</v>
      </c>
    </row>
    <row r="113" spans="1:9" ht="24" customHeight="1">
      <c r="A113" s="631" t="s">
        <v>664</v>
      </c>
      <c r="B113" s="631"/>
      <c r="C113" s="540" t="s">
        <v>545</v>
      </c>
      <c r="D113" s="540" t="s">
        <v>864</v>
      </c>
      <c r="E113" s="540" t="s">
        <v>864</v>
      </c>
      <c r="F113" s="540" t="s">
        <v>864</v>
      </c>
      <c r="G113" s="632" t="s">
        <v>545</v>
      </c>
      <c r="H113" s="632"/>
      <c r="I113" s="542" t="s">
        <v>545</v>
      </c>
    </row>
    <row r="114" spans="1:9" ht="24" customHeight="1">
      <c r="A114" s="631" t="s">
        <v>671</v>
      </c>
      <c r="B114" s="631"/>
      <c r="C114" s="540" t="s">
        <v>545</v>
      </c>
      <c r="D114" s="540" t="s">
        <v>865</v>
      </c>
      <c r="E114" s="540" t="s">
        <v>865</v>
      </c>
      <c r="F114" s="540" t="s">
        <v>865</v>
      </c>
      <c r="G114" s="632" t="s">
        <v>865</v>
      </c>
      <c r="H114" s="632"/>
      <c r="I114" s="542" t="s">
        <v>545</v>
      </c>
    </row>
    <row r="115" spans="1:9" ht="24" customHeight="1">
      <c r="A115" s="631" t="s">
        <v>678</v>
      </c>
      <c r="B115" s="631"/>
      <c r="C115" s="540" t="s">
        <v>545</v>
      </c>
      <c r="D115" s="540" t="s">
        <v>545</v>
      </c>
      <c r="E115" s="540" t="s">
        <v>545</v>
      </c>
      <c r="F115" s="540" t="s">
        <v>545</v>
      </c>
      <c r="G115" s="632" t="s">
        <v>545</v>
      </c>
      <c r="H115" s="632"/>
      <c r="I115" s="542" t="s">
        <v>545</v>
      </c>
    </row>
    <row r="116" spans="1:9" ht="24" customHeight="1">
      <c r="A116" s="631" t="s">
        <v>685</v>
      </c>
      <c r="B116" s="631"/>
      <c r="C116" s="540" t="s">
        <v>866</v>
      </c>
      <c r="D116" s="540" t="s">
        <v>867</v>
      </c>
      <c r="E116" s="540" t="s">
        <v>868</v>
      </c>
      <c r="F116" s="540" t="s">
        <v>869</v>
      </c>
      <c r="G116" s="632" t="s">
        <v>870</v>
      </c>
      <c r="H116" s="632"/>
      <c r="I116" s="542" t="s">
        <v>871</v>
      </c>
    </row>
    <row r="117" spans="1:9" ht="24" customHeight="1">
      <c r="A117" s="631" t="s">
        <v>692</v>
      </c>
      <c r="B117" s="631"/>
      <c r="C117" s="540" t="s">
        <v>866</v>
      </c>
      <c r="D117" s="540" t="s">
        <v>872</v>
      </c>
      <c r="E117" s="540" t="s">
        <v>873</v>
      </c>
      <c r="F117" s="540" t="s">
        <v>874</v>
      </c>
      <c r="G117" s="632" t="s">
        <v>875</v>
      </c>
      <c r="H117" s="632"/>
      <c r="I117" s="542" t="s">
        <v>876</v>
      </c>
    </row>
    <row r="118" spans="1:9" ht="24" customHeight="1">
      <c r="A118" s="631" t="s">
        <v>699</v>
      </c>
      <c r="B118" s="631"/>
      <c r="C118" s="540" t="s">
        <v>545</v>
      </c>
      <c r="D118" s="540" t="s">
        <v>545</v>
      </c>
      <c r="E118" s="540" t="s">
        <v>545</v>
      </c>
      <c r="F118" s="540" t="s">
        <v>545</v>
      </c>
      <c r="G118" s="632" t="s">
        <v>545</v>
      </c>
      <c r="H118" s="632"/>
      <c r="I118" s="542" t="s">
        <v>545</v>
      </c>
    </row>
    <row r="119" spans="1:9" ht="24" customHeight="1">
      <c r="A119" s="631" t="s">
        <v>700</v>
      </c>
      <c r="B119" s="631"/>
      <c r="C119" s="540" t="s">
        <v>545</v>
      </c>
      <c r="D119" s="540" t="s">
        <v>877</v>
      </c>
      <c r="E119" s="540" t="s">
        <v>877</v>
      </c>
      <c r="F119" s="540" t="s">
        <v>878</v>
      </c>
      <c r="G119" s="632" t="s">
        <v>879</v>
      </c>
      <c r="H119" s="632"/>
      <c r="I119" s="542" t="s">
        <v>880</v>
      </c>
    </row>
    <row r="120" spans="1:9" ht="24" customHeight="1">
      <c r="A120" s="631" t="s">
        <v>705</v>
      </c>
      <c r="B120" s="631"/>
      <c r="C120" s="540" t="s">
        <v>545</v>
      </c>
      <c r="D120" s="540" t="s">
        <v>881</v>
      </c>
      <c r="E120" s="540" t="s">
        <v>881</v>
      </c>
      <c r="F120" s="540" t="s">
        <v>881</v>
      </c>
      <c r="G120" s="632" t="s">
        <v>882</v>
      </c>
      <c r="H120" s="632"/>
      <c r="I120" s="542" t="s">
        <v>545</v>
      </c>
    </row>
    <row r="121" spans="1:9" ht="24" customHeight="1">
      <c r="A121" s="631" t="s">
        <v>710</v>
      </c>
      <c r="B121" s="631"/>
      <c r="C121" s="540" t="s">
        <v>545</v>
      </c>
      <c r="D121" s="540" t="s">
        <v>545</v>
      </c>
      <c r="E121" s="540" t="s">
        <v>545</v>
      </c>
      <c r="F121" s="540" t="s">
        <v>545</v>
      </c>
      <c r="G121" s="632" t="s">
        <v>545</v>
      </c>
      <c r="H121" s="632"/>
      <c r="I121" s="542" t="s">
        <v>545</v>
      </c>
    </row>
    <row r="122" spans="1:9" ht="24" customHeight="1">
      <c r="A122" s="631" t="s">
        <v>715</v>
      </c>
      <c r="B122" s="631"/>
      <c r="C122" s="540" t="s">
        <v>545</v>
      </c>
      <c r="D122" s="540" t="s">
        <v>883</v>
      </c>
      <c r="E122" s="540" t="s">
        <v>883</v>
      </c>
      <c r="F122" s="540" t="s">
        <v>883</v>
      </c>
      <c r="G122" s="632" t="s">
        <v>545</v>
      </c>
      <c r="H122" s="632"/>
      <c r="I122" s="542" t="s">
        <v>545</v>
      </c>
    </row>
    <row r="123" spans="1:9" ht="24" customHeight="1">
      <c r="A123" s="631" t="s">
        <v>717</v>
      </c>
      <c r="B123" s="631"/>
      <c r="C123" s="540" t="s">
        <v>545</v>
      </c>
      <c r="D123" s="540" t="s">
        <v>545</v>
      </c>
      <c r="E123" s="540" t="s">
        <v>545</v>
      </c>
      <c r="F123" s="540" t="s">
        <v>545</v>
      </c>
      <c r="G123" s="632" t="s">
        <v>545</v>
      </c>
      <c r="H123" s="632"/>
      <c r="I123" s="542" t="s">
        <v>545</v>
      </c>
    </row>
    <row r="124" spans="1:9" ht="24" customHeight="1">
      <c r="A124" s="631" t="s">
        <v>718</v>
      </c>
      <c r="B124" s="631"/>
      <c r="C124" s="540" t="s">
        <v>545</v>
      </c>
      <c r="D124" s="540" t="s">
        <v>545</v>
      </c>
      <c r="E124" s="540" t="s">
        <v>545</v>
      </c>
      <c r="F124" s="540" t="s">
        <v>545</v>
      </c>
      <c r="G124" s="632" t="s">
        <v>545</v>
      </c>
      <c r="H124" s="632"/>
      <c r="I124" s="542" t="s">
        <v>545</v>
      </c>
    </row>
    <row r="125" spans="1:9" ht="24" customHeight="1">
      <c r="A125" s="631" t="s">
        <v>721</v>
      </c>
      <c r="B125" s="631"/>
      <c r="C125" s="540" t="s">
        <v>545</v>
      </c>
      <c r="D125" s="540" t="s">
        <v>545</v>
      </c>
      <c r="E125" s="540" t="s">
        <v>545</v>
      </c>
      <c r="F125" s="540" t="s">
        <v>545</v>
      </c>
      <c r="G125" s="632" t="s">
        <v>545</v>
      </c>
      <c r="H125" s="632"/>
      <c r="I125" s="542" t="s">
        <v>545</v>
      </c>
    </row>
    <row r="126" spans="1:9" ht="24" customHeight="1">
      <c r="A126" s="631" t="s">
        <v>722</v>
      </c>
      <c r="B126" s="631"/>
      <c r="C126" s="540" t="s">
        <v>545</v>
      </c>
      <c r="D126" s="540" t="s">
        <v>545</v>
      </c>
      <c r="E126" s="540" t="s">
        <v>545</v>
      </c>
      <c r="F126" s="540" t="s">
        <v>545</v>
      </c>
      <c r="G126" s="632" t="s">
        <v>545</v>
      </c>
      <c r="H126" s="632"/>
      <c r="I126" s="542" t="s">
        <v>545</v>
      </c>
    </row>
    <row r="127" spans="1:9" ht="24" customHeight="1">
      <c r="A127" s="631" t="s">
        <v>723</v>
      </c>
      <c r="B127" s="631"/>
      <c r="C127" s="540" t="s">
        <v>545</v>
      </c>
      <c r="D127" s="540" t="s">
        <v>884</v>
      </c>
      <c r="E127" s="540" t="s">
        <v>884</v>
      </c>
      <c r="F127" s="540" t="s">
        <v>884</v>
      </c>
      <c r="G127" s="632" t="s">
        <v>885</v>
      </c>
      <c r="H127" s="632"/>
      <c r="I127" s="542" t="s">
        <v>545</v>
      </c>
    </row>
    <row r="128" spans="1:9" ht="24" customHeight="1">
      <c r="A128" s="631" t="s">
        <v>728</v>
      </c>
      <c r="B128" s="631"/>
      <c r="C128" s="540" t="s">
        <v>545</v>
      </c>
      <c r="D128" s="540" t="s">
        <v>886</v>
      </c>
      <c r="E128" s="540" t="s">
        <v>886</v>
      </c>
      <c r="F128" s="540" t="s">
        <v>886</v>
      </c>
      <c r="G128" s="632" t="s">
        <v>887</v>
      </c>
      <c r="H128" s="632"/>
      <c r="I128" s="542" t="s">
        <v>545</v>
      </c>
    </row>
    <row r="129" spans="1:9" ht="24" customHeight="1">
      <c r="A129" s="631" t="s">
        <v>732</v>
      </c>
      <c r="B129" s="631"/>
      <c r="C129" s="540" t="s">
        <v>545</v>
      </c>
      <c r="D129" s="540" t="s">
        <v>888</v>
      </c>
      <c r="E129" s="540" t="s">
        <v>888</v>
      </c>
      <c r="F129" s="540" t="s">
        <v>888</v>
      </c>
      <c r="G129" s="632" t="s">
        <v>888</v>
      </c>
      <c r="H129" s="632"/>
      <c r="I129" s="542" t="s">
        <v>545</v>
      </c>
    </row>
    <row r="130" spans="1:9" ht="24" customHeight="1">
      <c r="A130" s="631" t="s">
        <v>735</v>
      </c>
      <c r="B130" s="631"/>
      <c r="C130" s="540" t="s">
        <v>545</v>
      </c>
      <c r="D130" s="540" t="s">
        <v>545</v>
      </c>
      <c r="E130" s="540" t="s">
        <v>545</v>
      </c>
      <c r="F130" s="540" t="s">
        <v>545</v>
      </c>
      <c r="G130" s="632" t="s">
        <v>545</v>
      </c>
      <c r="H130" s="632"/>
      <c r="I130" s="542" t="s">
        <v>545</v>
      </c>
    </row>
    <row r="131" spans="1:9" ht="24" customHeight="1">
      <c r="A131" s="631" t="s">
        <v>736</v>
      </c>
      <c r="B131" s="631"/>
      <c r="C131" s="540" t="s">
        <v>545</v>
      </c>
      <c r="D131" s="540" t="s">
        <v>545</v>
      </c>
      <c r="E131" s="540" t="s">
        <v>545</v>
      </c>
      <c r="F131" s="540" t="s">
        <v>545</v>
      </c>
      <c r="G131" s="632" t="s">
        <v>545</v>
      </c>
      <c r="H131" s="632"/>
      <c r="I131" s="542" t="s">
        <v>545</v>
      </c>
    </row>
    <row r="132" spans="1:9" ht="24" customHeight="1">
      <c r="A132" s="631" t="s">
        <v>737</v>
      </c>
      <c r="B132" s="631"/>
      <c r="C132" s="540" t="s">
        <v>545</v>
      </c>
      <c r="D132" s="540" t="s">
        <v>545</v>
      </c>
      <c r="E132" s="540" t="s">
        <v>545</v>
      </c>
      <c r="F132" s="540" t="s">
        <v>545</v>
      </c>
      <c r="G132" s="632" t="s">
        <v>545</v>
      </c>
      <c r="H132" s="632"/>
      <c r="I132" s="542" t="s">
        <v>545</v>
      </c>
    </row>
    <row r="133" spans="1:9" ht="24" customHeight="1">
      <c r="A133" s="631" t="s">
        <v>738</v>
      </c>
      <c r="B133" s="631"/>
      <c r="C133" s="540" t="s">
        <v>545</v>
      </c>
      <c r="D133" s="540" t="s">
        <v>889</v>
      </c>
      <c r="E133" s="540" t="s">
        <v>889</v>
      </c>
      <c r="F133" s="540" t="s">
        <v>889</v>
      </c>
      <c r="G133" s="632" t="s">
        <v>889</v>
      </c>
      <c r="H133" s="632"/>
      <c r="I133" s="542" t="s">
        <v>545</v>
      </c>
    </row>
    <row r="134" spans="1:9" ht="24" customHeight="1">
      <c r="A134" s="631" t="s">
        <v>741</v>
      </c>
      <c r="B134" s="631"/>
      <c r="C134" s="540" t="s">
        <v>545</v>
      </c>
      <c r="D134" s="540" t="s">
        <v>545</v>
      </c>
      <c r="E134" s="540" t="s">
        <v>545</v>
      </c>
      <c r="F134" s="540" t="s">
        <v>545</v>
      </c>
      <c r="G134" s="632" t="s">
        <v>545</v>
      </c>
      <c r="H134" s="632"/>
      <c r="I134" s="542" t="s">
        <v>545</v>
      </c>
    </row>
    <row r="135" spans="1:9" ht="24" customHeight="1">
      <c r="A135" s="631" t="s">
        <v>742</v>
      </c>
      <c r="B135" s="631"/>
      <c r="C135" s="540" t="s">
        <v>545</v>
      </c>
      <c r="D135" s="540" t="s">
        <v>545</v>
      </c>
      <c r="E135" s="540" t="s">
        <v>545</v>
      </c>
      <c r="F135" s="540" t="s">
        <v>545</v>
      </c>
      <c r="G135" s="632" t="s">
        <v>545</v>
      </c>
      <c r="H135" s="632"/>
      <c r="I135" s="542" t="s">
        <v>545</v>
      </c>
    </row>
    <row r="136" spans="1:9" ht="24" customHeight="1">
      <c r="A136" s="631" t="s">
        <v>35</v>
      </c>
      <c r="B136" s="631"/>
      <c r="C136" s="540" t="s">
        <v>545</v>
      </c>
      <c r="D136" s="540" t="s">
        <v>547</v>
      </c>
      <c r="E136" s="540" t="s">
        <v>547</v>
      </c>
      <c r="F136" s="540" t="s">
        <v>547</v>
      </c>
      <c r="G136" s="632" t="s">
        <v>547</v>
      </c>
      <c r="H136" s="632"/>
      <c r="I136" s="542" t="s">
        <v>545</v>
      </c>
    </row>
    <row r="137" spans="1:9" ht="24" customHeight="1">
      <c r="A137" s="631" t="s">
        <v>746</v>
      </c>
      <c r="B137" s="631"/>
      <c r="C137" s="540" t="s">
        <v>890</v>
      </c>
      <c r="D137" s="540" t="s">
        <v>891</v>
      </c>
      <c r="E137" s="540" t="s">
        <v>892</v>
      </c>
      <c r="F137" s="540" t="s">
        <v>893</v>
      </c>
      <c r="G137" s="632" t="s">
        <v>894</v>
      </c>
      <c r="H137" s="632"/>
      <c r="I137" s="542" t="s">
        <v>895</v>
      </c>
    </row>
    <row r="138" spans="1:9" ht="24" customHeight="1">
      <c r="A138" s="631" t="s">
        <v>753</v>
      </c>
      <c r="B138" s="631"/>
      <c r="C138" s="540" t="s">
        <v>896</v>
      </c>
      <c r="D138" s="540" t="s">
        <v>897</v>
      </c>
      <c r="E138" s="540" t="s">
        <v>898</v>
      </c>
      <c r="F138" s="540" t="s">
        <v>899</v>
      </c>
      <c r="G138" s="632" t="s">
        <v>900</v>
      </c>
      <c r="H138" s="632"/>
      <c r="I138" s="542" t="s">
        <v>901</v>
      </c>
    </row>
    <row r="139" spans="1:9" ht="24" customHeight="1">
      <c r="A139" s="631" t="s">
        <v>760</v>
      </c>
      <c r="B139" s="631"/>
      <c r="C139" s="540" t="s">
        <v>902</v>
      </c>
      <c r="D139" s="540" t="s">
        <v>903</v>
      </c>
      <c r="E139" s="540" t="s">
        <v>904</v>
      </c>
      <c r="F139" s="540" t="s">
        <v>905</v>
      </c>
      <c r="G139" s="632" t="s">
        <v>906</v>
      </c>
      <c r="H139" s="632"/>
      <c r="I139" s="542" t="s">
        <v>907</v>
      </c>
    </row>
    <row r="140" spans="1:9" ht="24" customHeight="1">
      <c r="A140" s="631" t="s">
        <v>767</v>
      </c>
      <c r="B140" s="631"/>
      <c r="C140" s="540" t="s">
        <v>545</v>
      </c>
      <c r="D140" s="540" t="s">
        <v>545</v>
      </c>
      <c r="E140" s="540" t="s">
        <v>545</v>
      </c>
      <c r="F140" s="540" t="s">
        <v>545</v>
      </c>
      <c r="G140" s="632" t="s">
        <v>545</v>
      </c>
      <c r="H140" s="632"/>
      <c r="I140" s="542" t="s">
        <v>545</v>
      </c>
    </row>
    <row r="141" spans="1:9" ht="24" customHeight="1">
      <c r="A141" s="631" t="s">
        <v>774</v>
      </c>
      <c r="B141" s="631"/>
      <c r="C141" s="540" t="s">
        <v>545</v>
      </c>
      <c r="D141" s="540" t="s">
        <v>545</v>
      </c>
      <c r="E141" s="540" t="s">
        <v>545</v>
      </c>
      <c r="F141" s="540" t="s">
        <v>545</v>
      </c>
      <c r="G141" s="632" t="s">
        <v>545</v>
      </c>
      <c r="H141" s="632"/>
      <c r="I141" s="542" t="s">
        <v>545</v>
      </c>
    </row>
    <row r="142" spans="1:9" ht="24" customHeight="1">
      <c r="A142" s="631" t="s">
        <v>775</v>
      </c>
      <c r="B142" s="631"/>
      <c r="C142" s="540" t="s">
        <v>545</v>
      </c>
      <c r="D142" s="540" t="s">
        <v>545</v>
      </c>
      <c r="E142" s="540" t="s">
        <v>545</v>
      </c>
      <c r="F142" s="540" t="s">
        <v>545</v>
      </c>
      <c r="G142" s="632" t="s">
        <v>545</v>
      </c>
      <c r="H142" s="632"/>
      <c r="I142" s="542" t="s">
        <v>545</v>
      </c>
    </row>
    <row r="143" spans="1:9" ht="24" customHeight="1">
      <c r="A143" s="631" t="s">
        <v>776</v>
      </c>
      <c r="B143" s="631"/>
      <c r="C143" s="540" t="s">
        <v>545</v>
      </c>
      <c r="D143" s="540" t="s">
        <v>545</v>
      </c>
      <c r="E143" s="540" t="s">
        <v>545</v>
      </c>
      <c r="F143" s="540" t="s">
        <v>545</v>
      </c>
      <c r="G143" s="632" t="s">
        <v>545</v>
      </c>
      <c r="H143" s="632"/>
      <c r="I143" s="542" t="s">
        <v>545</v>
      </c>
    </row>
    <row r="144" spans="1:9" ht="24" customHeight="1">
      <c r="A144" s="631" t="s">
        <v>777</v>
      </c>
      <c r="B144" s="631"/>
      <c r="C144" s="540" t="s">
        <v>545</v>
      </c>
      <c r="D144" s="540" t="s">
        <v>545</v>
      </c>
      <c r="E144" s="540" t="s">
        <v>545</v>
      </c>
      <c r="F144" s="540" t="s">
        <v>545</v>
      </c>
      <c r="G144" s="632" t="s">
        <v>545</v>
      </c>
      <c r="H144" s="632"/>
      <c r="I144" s="542" t="s">
        <v>545</v>
      </c>
    </row>
    <row r="145" spans="1:9" ht="24" customHeight="1">
      <c r="A145" s="631" t="s">
        <v>778</v>
      </c>
      <c r="B145" s="631"/>
      <c r="C145" s="540" t="s">
        <v>545</v>
      </c>
      <c r="D145" s="540" t="s">
        <v>545</v>
      </c>
      <c r="E145" s="540" t="s">
        <v>545</v>
      </c>
      <c r="F145" s="540" t="s">
        <v>545</v>
      </c>
      <c r="G145" s="632" t="s">
        <v>545</v>
      </c>
      <c r="H145" s="632"/>
      <c r="I145" s="542" t="s">
        <v>545</v>
      </c>
    </row>
    <row r="146" spans="1:9" ht="24" customHeight="1">
      <c r="A146" s="631" t="s">
        <v>779</v>
      </c>
      <c r="B146" s="631"/>
      <c r="C146" s="540" t="s">
        <v>545</v>
      </c>
      <c r="D146" s="540" t="s">
        <v>545</v>
      </c>
      <c r="E146" s="540" t="s">
        <v>545</v>
      </c>
      <c r="F146" s="540" t="s">
        <v>545</v>
      </c>
      <c r="G146" s="632" t="s">
        <v>545</v>
      </c>
      <c r="H146" s="632"/>
      <c r="I146" s="542" t="s">
        <v>545</v>
      </c>
    </row>
    <row r="147" spans="1:9" ht="24" customHeight="1">
      <c r="A147" s="631" t="s">
        <v>780</v>
      </c>
      <c r="B147" s="631"/>
      <c r="C147" s="540" t="s">
        <v>545</v>
      </c>
      <c r="D147" s="540" t="s">
        <v>545</v>
      </c>
      <c r="E147" s="540" t="s">
        <v>545</v>
      </c>
      <c r="F147" s="540" t="s">
        <v>545</v>
      </c>
      <c r="G147" s="632" t="s">
        <v>545</v>
      </c>
      <c r="H147" s="632"/>
      <c r="I147" s="542" t="s">
        <v>545</v>
      </c>
    </row>
    <row r="148" spans="1:9" ht="24" customHeight="1">
      <c r="A148" s="631" t="s">
        <v>781</v>
      </c>
      <c r="B148" s="631"/>
      <c r="C148" s="540" t="s">
        <v>908</v>
      </c>
      <c r="D148" s="540" t="s">
        <v>909</v>
      </c>
      <c r="E148" s="540" t="s">
        <v>910</v>
      </c>
      <c r="F148" s="540" t="s">
        <v>909</v>
      </c>
      <c r="G148" s="632" t="s">
        <v>911</v>
      </c>
      <c r="H148" s="632"/>
      <c r="I148" s="542" t="s">
        <v>908</v>
      </c>
    </row>
    <row r="149" spans="1:9" ht="24" customHeight="1">
      <c r="A149" s="631" t="s">
        <v>788</v>
      </c>
      <c r="B149" s="631"/>
      <c r="C149" s="540" t="s">
        <v>545</v>
      </c>
      <c r="D149" s="540" t="s">
        <v>545</v>
      </c>
      <c r="E149" s="540" t="s">
        <v>545</v>
      </c>
      <c r="F149" s="540" t="s">
        <v>545</v>
      </c>
      <c r="G149" s="632" t="s">
        <v>545</v>
      </c>
      <c r="H149" s="632"/>
      <c r="I149" s="542" t="s">
        <v>545</v>
      </c>
    </row>
    <row r="150" spans="1:9" ht="24" customHeight="1">
      <c r="A150" s="631" t="s">
        <v>48</v>
      </c>
      <c r="B150" s="631"/>
      <c r="C150" s="540" t="s">
        <v>908</v>
      </c>
      <c r="D150" s="540" t="s">
        <v>912</v>
      </c>
      <c r="E150" s="540" t="s">
        <v>913</v>
      </c>
      <c r="F150" s="540" t="s">
        <v>912</v>
      </c>
      <c r="G150" s="632" t="s">
        <v>911</v>
      </c>
      <c r="H150" s="632"/>
      <c r="I150" s="542" t="s">
        <v>908</v>
      </c>
    </row>
    <row r="151" spans="1:9" ht="24" customHeight="1">
      <c r="A151" s="631" t="s">
        <v>448</v>
      </c>
      <c r="B151" s="631"/>
      <c r="C151" s="540" t="s">
        <v>545</v>
      </c>
      <c r="D151" s="540" t="s">
        <v>914</v>
      </c>
      <c r="E151" s="540" t="s">
        <v>914</v>
      </c>
      <c r="F151" s="540" t="s">
        <v>914</v>
      </c>
      <c r="G151" s="632" t="s">
        <v>545</v>
      </c>
      <c r="H151" s="632"/>
      <c r="I151" s="542" t="s">
        <v>545</v>
      </c>
    </row>
    <row r="152" spans="1:9" ht="24" customHeight="1">
      <c r="A152" s="631" t="s">
        <v>801</v>
      </c>
      <c r="B152" s="631"/>
      <c r="C152" s="540" t="s">
        <v>915</v>
      </c>
      <c r="D152" s="540" t="s">
        <v>916</v>
      </c>
      <c r="E152" s="540" t="s">
        <v>917</v>
      </c>
      <c r="F152" s="540" t="s">
        <v>918</v>
      </c>
      <c r="G152" s="632" t="s">
        <v>919</v>
      </c>
      <c r="H152" s="632"/>
      <c r="I152" s="542" t="s">
        <v>920</v>
      </c>
    </row>
    <row r="153" spans="1:9" ht="24" customHeight="1">
      <c r="A153" s="631" t="s">
        <v>808</v>
      </c>
      <c r="B153" s="631"/>
      <c r="C153" s="540" t="s">
        <v>921</v>
      </c>
      <c r="D153" s="540" t="s">
        <v>545</v>
      </c>
      <c r="E153" s="540" t="s">
        <v>921</v>
      </c>
      <c r="F153" s="540" t="s">
        <v>922</v>
      </c>
      <c r="G153" s="632" t="s">
        <v>923</v>
      </c>
      <c r="H153" s="632"/>
      <c r="I153" s="542" t="s">
        <v>924</v>
      </c>
    </row>
    <row r="154" spans="1:9" ht="24" customHeight="1">
      <c r="A154" s="631" t="s">
        <v>815</v>
      </c>
      <c r="B154" s="631"/>
      <c r="C154" s="540" t="s">
        <v>925</v>
      </c>
      <c r="D154" s="540" t="s">
        <v>545</v>
      </c>
      <c r="E154" s="540" t="s">
        <v>925</v>
      </c>
      <c r="F154" s="540" t="s">
        <v>926</v>
      </c>
      <c r="G154" s="632" t="s">
        <v>927</v>
      </c>
      <c r="H154" s="632"/>
      <c r="I154" s="542" t="s">
        <v>928</v>
      </c>
    </row>
    <row r="155" spans="1:9" ht="24" customHeight="1">
      <c r="A155" s="631" t="s">
        <v>821</v>
      </c>
      <c r="B155" s="631"/>
      <c r="C155" s="540" t="s">
        <v>545</v>
      </c>
      <c r="D155" s="540" t="s">
        <v>545</v>
      </c>
      <c r="E155" s="540" t="s">
        <v>545</v>
      </c>
      <c r="F155" s="540" t="s">
        <v>545</v>
      </c>
      <c r="G155" s="632" t="s">
        <v>545</v>
      </c>
      <c r="H155" s="632"/>
      <c r="I155" s="542" t="s">
        <v>545</v>
      </c>
    </row>
    <row r="156" spans="1:9" ht="24" customHeight="1">
      <c r="A156" s="631" t="s">
        <v>822</v>
      </c>
      <c r="B156" s="631"/>
      <c r="C156" s="540" t="s">
        <v>545</v>
      </c>
      <c r="D156" s="540" t="s">
        <v>545</v>
      </c>
      <c r="E156" s="540" t="s">
        <v>545</v>
      </c>
      <c r="F156" s="540" t="s">
        <v>545</v>
      </c>
      <c r="G156" s="632" t="s">
        <v>545</v>
      </c>
      <c r="H156" s="632"/>
      <c r="I156" s="542" t="s">
        <v>545</v>
      </c>
    </row>
    <row r="157" spans="1:9" ht="24" customHeight="1">
      <c r="A157" s="631" t="s">
        <v>826</v>
      </c>
      <c r="B157" s="631"/>
      <c r="C157" s="540" t="s">
        <v>545</v>
      </c>
      <c r="D157" s="540" t="s">
        <v>545</v>
      </c>
      <c r="E157" s="540" t="s">
        <v>545</v>
      </c>
      <c r="F157" s="540" t="s">
        <v>545</v>
      </c>
      <c r="G157" s="632" t="s">
        <v>545</v>
      </c>
      <c r="H157" s="632"/>
      <c r="I157" s="542" t="s">
        <v>545</v>
      </c>
    </row>
    <row r="158" spans="1:9" ht="24" customHeight="1">
      <c r="A158" s="631" t="s">
        <v>827</v>
      </c>
      <c r="B158" s="631"/>
      <c r="C158" s="540" t="s">
        <v>545</v>
      </c>
      <c r="D158" s="540" t="s">
        <v>545</v>
      </c>
      <c r="E158" s="540" t="s">
        <v>545</v>
      </c>
      <c r="F158" s="540" t="s">
        <v>545</v>
      </c>
      <c r="G158" s="632" t="s">
        <v>545</v>
      </c>
      <c r="H158" s="632"/>
      <c r="I158" s="542" t="s">
        <v>545</v>
      </c>
    </row>
    <row r="159" spans="1:9" ht="24" customHeight="1" thickBot="1">
      <c r="A159" s="631" t="s">
        <v>828</v>
      </c>
      <c r="B159" s="631"/>
      <c r="C159" s="540" t="s">
        <v>545</v>
      </c>
      <c r="D159" s="540" t="s">
        <v>916</v>
      </c>
      <c r="E159" s="540" t="s">
        <v>916</v>
      </c>
      <c r="F159" s="540" t="s">
        <v>916</v>
      </c>
      <c r="G159" s="632" t="s">
        <v>929</v>
      </c>
      <c r="H159" s="632"/>
      <c r="I159" s="542" t="s">
        <v>545</v>
      </c>
    </row>
    <row r="160" spans="1:9" ht="15" customHeight="1" thickBot="1">
      <c r="A160" s="633" t="s">
        <v>930</v>
      </c>
      <c r="B160" s="634"/>
      <c r="C160" s="544" t="s">
        <v>931</v>
      </c>
      <c r="D160" s="544" t="s">
        <v>932</v>
      </c>
      <c r="E160" s="544" t="s">
        <v>933</v>
      </c>
      <c r="F160" s="544" t="s">
        <v>934</v>
      </c>
      <c r="G160" s="635" t="s">
        <v>935</v>
      </c>
      <c r="H160" s="635"/>
      <c r="I160" s="546" t="s">
        <v>936</v>
      </c>
    </row>
  </sheetData>
  <mergeCells count="317">
    <mergeCell ref="A7:B9"/>
    <mergeCell ref="C7:H7"/>
    <mergeCell ref="I7:I8"/>
    <mergeCell ref="G8:H8"/>
    <mergeCell ref="G9:H9"/>
    <mergeCell ref="A10:B10"/>
    <mergeCell ref="G10:H10"/>
    <mergeCell ref="A1:A5"/>
    <mergeCell ref="B1:G1"/>
    <mergeCell ref="H1:I5"/>
    <mergeCell ref="B2:G2"/>
    <mergeCell ref="B3:G3"/>
    <mergeCell ref="B4:G4"/>
    <mergeCell ref="B5:G5"/>
    <mergeCell ref="A14:B14"/>
    <mergeCell ref="G14:H14"/>
    <mergeCell ref="A15:B15"/>
    <mergeCell ref="G15:H15"/>
    <mergeCell ref="A16:B16"/>
    <mergeCell ref="G16:H16"/>
    <mergeCell ref="A11:B11"/>
    <mergeCell ref="G11:H11"/>
    <mergeCell ref="A12:B12"/>
    <mergeCell ref="G12:H12"/>
    <mergeCell ref="A13:B13"/>
    <mergeCell ref="G13:H13"/>
    <mergeCell ref="A20:B20"/>
    <mergeCell ref="G20:H20"/>
    <mergeCell ref="A21:B21"/>
    <mergeCell ref="G21:H21"/>
    <mergeCell ref="A22:B22"/>
    <mergeCell ref="G22:H22"/>
    <mergeCell ref="A17:B17"/>
    <mergeCell ref="G17:H17"/>
    <mergeCell ref="A18:B18"/>
    <mergeCell ref="G18:H18"/>
    <mergeCell ref="A19:B19"/>
    <mergeCell ref="G19:H19"/>
    <mergeCell ref="A26:B26"/>
    <mergeCell ref="G26:H26"/>
    <mergeCell ref="A27:B28"/>
    <mergeCell ref="C27:C28"/>
    <mergeCell ref="D27:D28"/>
    <mergeCell ref="E27:E28"/>
    <mergeCell ref="F27:F28"/>
    <mergeCell ref="G27:H28"/>
    <mergeCell ref="A23:B23"/>
    <mergeCell ref="G23:H23"/>
    <mergeCell ref="A24:B24"/>
    <mergeCell ref="G24:H24"/>
    <mergeCell ref="A25:B25"/>
    <mergeCell ref="G25:H25"/>
    <mergeCell ref="A32:B32"/>
    <mergeCell ref="G32:H32"/>
    <mergeCell ref="A33:B33"/>
    <mergeCell ref="G33:H33"/>
    <mergeCell ref="A34:B34"/>
    <mergeCell ref="G34:H34"/>
    <mergeCell ref="I27:I28"/>
    <mergeCell ref="A29:B29"/>
    <mergeCell ref="G29:H29"/>
    <mergeCell ref="A30:B30"/>
    <mergeCell ref="G30:H30"/>
    <mergeCell ref="A31:B31"/>
    <mergeCell ref="G31:H31"/>
    <mergeCell ref="A38:B38"/>
    <mergeCell ref="G38:H38"/>
    <mergeCell ref="A39:B39"/>
    <mergeCell ref="G39:H39"/>
    <mergeCell ref="A40:B40"/>
    <mergeCell ref="G40:H40"/>
    <mergeCell ref="A35:B35"/>
    <mergeCell ref="G35:H35"/>
    <mergeCell ref="A36:B36"/>
    <mergeCell ref="G36:H36"/>
    <mergeCell ref="A37:B37"/>
    <mergeCell ref="G37:H37"/>
    <mergeCell ref="A44:B44"/>
    <mergeCell ref="G44:H44"/>
    <mergeCell ref="A45:B45"/>
    <mergeCell ref="G45:H45"/>
    <mergeCell ref="A46:B46"/>
    <mergeCell ref="G46:H46"/>
    <mergeCell ref="A41:B41"/>
    <mergeCell ref="G41:H41"/>
    <mergeCell ref="A42:B42"/>
    <mergeCell ref="G42:H42"/>
    <mergeCell ref="A43:B43"/>
    <mergeCell ref="G43:H43"/>
    <mergeCell ref="A50:B50"/>
    <mergeCell ref="G50:H50"/>
    <mergeCell ref="A51:B51"/>
    <mergeCell ref="G51:H51"/>
    <mergeCell ref="A52:B52"/>
    <mergeCell ref="G52:H52"/>
    <mergeCell ref="A47:B47"/>
    <mergeCell ref="G47:H47"/>
    <mergeCell ref="A48:B48"/>
    <mergeCell ref="G48:H48"/>
    <mergeCell ref="A49:B49"/>
    <mergeCell ref="G49:H49"/>
    <mergeCell ref="A56:B56"/>
    <mergeCell ref="G56:H56"/>
    <mergeCell ref="A57:B57"/>
    <mergeCell ref="G57:H57"/>
    <mergeCell ref="A58:B58"/>
    <mergeCell ref="G58:H58"/>
    <mergeCell ref="A53:B53"/>
    <mergeCell ref="G53:H53"/>
    <mergeCell ref="A54:B54"/>
    <mergeCell ref="G54:H54"/>
    <mergeCell ref="A55:B55"/>
    <mergeCell ref="G55:H55"/>
    <mergeCell ref="A62:B62"/>
    <mergeCell ref="G62:H62"/>
    <mergeCell ref="A63:B63"/>
    <mergeCell ref="G63:H63"/>
    <mergeCell ref="A64:B64"/>
    <mergeCell ref="G64:H64"/>
    <mergeCell ref="A59:B59"/>
    <mergeCell ref="G59:H59"/>
    <mergeCell ref="A60:B60"/>
    <mergeCell ref="G60:H60"/>
    <mergeCell ref="A61:B61"/>
    <mergeCell ref="G61:H61"/>
    <mergeCell ref="A68:B68"/>
    <mergeCell ref="G68:H68"/>
    <mergeCell ref="A69:B69"/>
    <mergeCell ref="G69:H69"/>
    <mergeCell ref="A70:B70"/>
    <mergeCell ref="G70:H70"/>
    <mergeCell ref="A65:B65"/>
    <mergeCell ref="G65:H65"/>
    <mergeCell ref="A66:B66"/>
    <mergeCell ref="G66:H66"/>
    <mergeCell ref="A67:B67"/>
    <mergeCell ref="G67:H67"/>
    <mergeCell ref="A74:B74"/>
    <mergeCell ref="G74:H74"/>
    <mergeCell ref="A75:B75"/>
    <mergeCell ref="G75:H75"/>
    <mergeCell ref="A76:B76"/>
    <mergeCell ref="G76:H76"/>
    <mergeCell ref="A71:B71"/>
    <mergeCell ref="G71:H71"/>
    <mergeCell ref="A72:B72"/>
    <mergeCell ref="G72:H72"/>
    <mergeCell ref="A73:B73"/>
    <mergeCell ref="G73:H73"/>
    <mergeCell ref="A80:B80"/>
    <mergeCell ref="G80:H80"/>
    <mergeCell ref="A81:B81"/>
    <mergeCell ref="G81:H81"/>
    <mergeCell ref="A82:B82"/>
    <mergeCell ref="G82:H82"/>
    <mergeCell ref="A77:B77"/>
    <mergeCell ref="G77:H77"/>
    <mergeCell ref="A78:B78"/>
    <mergeCell ref="G78:H78"/>
    <mergeCell ref="A79:B79"/>
    <mergeCell ref="G79:H79"/>
    <mergeCell ref="A86:B86"/>
    <mergeCell ref="G86:H86"/>
    <mergeCell ref="A87:B87"/>
    <mergeCell ref="G87:H87"/>
    <mergeCell ref="A88:B88"/>
    <mergeCell ref="G88:H88"/>
    <mergeCell ref="A83:B83"/>
    <mergeCell ref="G83:H83"/>
    <mergeCell ref="A84:B84"/>
    <mergeCell ref="G84:H84"/>
    <mergeCell ref="A85:B85"/>
    <mergeCell ref="G85:H85"/>
    <mergeCell ref="A92:B92"/>
    <mergeCell ref="G92:H92"/>
    <mergeCell ref="A93:B93"/>
    <mergeCell ref="G93:H93"/>
    <mergeCell ref="A94:B94"/>
    <mergeCell ref="G94:H94"/>
    <mergeCell ref="A89:B89"/>
    <mergeCell ref="G89:H89"/>
    <mergeCell ref="A90:B90"/>
    <mergeCell ref="G90:H90"/>
    <mergeCell ref="A91:B91"/>
    <mergeCell ref="G91:H91"/>
    <mergeCell ref="A98:B98"/>
    <mergeCell ref="G98:H98"/>
    <mergeCell ref="A99:B99"/>
    <mergeCell ref="G99:H99"/>
    <mergeCell ref="A100:B100"/>
    <mergeCell ref="G100:H100"/>
    <mergeCell ref="A95:B95"/>
    <mergeCell ref="G95:H95"/>
    <mergeCell ref="A96:B96"/>
    <mergeCell ref="G96:H96"/>
    <mergeCell ref="A97:B97"/>
    <mergeCell ref="G97:H97"/>
    <mergeCell ref="A104:B104"/>
    <mergeCell ref="G104:H104"/>
    <mergeCell ref="A105:B105"/>
    <mergeCell ref="G105:H105"/>
    <mergeCell ref="A106:B106"/>
    <mergeCell ref="G106:H106"/>
    <mergeCell ref="A101:B101"/>
    <mergeCell ref="G101:H101"/>
    <mergeCell ref="A102:B102"/>
    <mergeCell ref="G102:H102"/>
    <mergeCell ref="A103:B103"/>
    <mergeCell ref="G103:H103"/>
    <mergeCell ref="A110:B110"/>
    <mergeCell ref="G110:H110"/>
    <mergeCell ref="A111:B111"/>
    <mergeCell ref="G111:H111"/>
    <mergeCell ref="A112:B112"/>
    <mergeCell ref="G112:H112"/>
    <mergeCell ref="A107:B107"/>
    <mergeCell ref="G107:H107"/>
    <mergeCell ref="A108:B108"/>
    <mergeCell ref="G108:H108"/>
    <mergeCell ref="A109:B109"/>
    <mergeCell ref="G109:H109"/>
    <mergeCell ref="A116:B116"/>
    <mergeCell ref="G116:H116"/>
    <mergeCell ref="A117:B117"/>
    <mergeCell ref="G117:H117"/>
    <mergeCell ref="A118:B118"/>
    <mergeCell ref="G118:H118"/>
    <mergeCell ref="A113:B113"/>
    <mergeCell ref="G113:H113"/>
    <mergeCell ref="A114:B114"/>
    <mergeCell ref="G114:H114"/>
    <mergeCell ref="A115:B115"/>
    <mergeCell ref="G115:H115"/>
    <mergeCell ref="A122:B122"/>
    <mergeCell ref="G122:H122"/>
    <mergeCell ref="A123:B123"/>
    <mergeCell ref="G123:H123"/>
    <mergeCell ref="A124:B124"/>
    <mergeCell ref="G124:H124"/>
    <mergeCell ref="A119:B119"/>
    <mergeCell ref="G119:H119"/>
    <mergeCell ref="A120:B120"/>
    <mergeCell ref="G120:H120"/>
    <mergeCell ref="A121:B121"/>
    <mergeCell ref="G121:H121"/>
    <mergeCell ref="A128:B128"/>
    <mergeCell ref="G128:H128"/>
    <mergeCell ref="A129:B129"/>
    <mergeCell ref="G129:H129"/>
    <mergeCell ref="A130:B130"/>
    <mergeCell ref="G130:H130"/>
    <mergeCell ref="A125:B125"/>
    <mergeCell ref="G125:H125"/>
    <mergeCell ref="A126:B126"/>
    <mergeCell ref="G126:H126"/>
    <mergeCell ref="A127:B127"/>
    <mergeCell ref="G127:H127"/>
    <mergeCell ref="A134:B134"/>
    <mergeCell ref="G134:H134"/>
    <mergeCell ref="A135:B135"/>
    <mergeCell ref="G135:H135"/>
    <mergeCell ref="A136:B136"/>
    <mergeCell ref="G136:H136"/>
    <mergeCell ref="A131:B131"/>
    <mergeCell ref="G131:H131"/>
    <mergeCell ref="A132:B132"/>
    <mergeCell ref="G132:H132"/>
    <mergeCell ref="A133:B133"/>
    <mergeCell ref="G133:H133"/>
    <mergeCell ref="A140:B140"/>
    <mergeCell ref="G140:H140"/>
    <mergeCell ref="A141:B141"/>
    <mergeCell ref="G141:H141"/>
    <mergeCell ref="A142:B142"/>
    <mergeCell ref="G142:H142"/>
    <mergeCell ref="A137:B137"/>
    <mergeCell ref="G137:H137"/>
    <mergeCell ref="A138:B138"/>
    <mergeCell ref="G138:H138"/>
    <mergeCell ref="A139:B139"/>
    <mergeCell ref="G139:H139"/>
    <mergeCell ref="A146:B146"/>
    <mergeCell ref="G146:H146"/>
    <mergeCell ref="A147:B147"/>
    <mergeCell ref="G147:H147"/>
    <mergeCell ref="A148:B148"/>
    <mergeCell ref="G148:H148"/>
    <mergeCell ref="A143:B143"/>
    <mergeCell ref="G143:H143"/>
    <mergeCell ref="A144:B144"/>
    <mergeCell ref="G144:H144"/>
    <mergeCell ref="A145:B145"/>
    <mergeCell ref="G145:H145"/>
    <mergeCell ref="A152:B152"/>
    <mergeCell ref="G152:H152"/>
    <mergeCell ref="A153:B153"/>
    <mergeCell ref="G153:H153"/>
    <mergeCell ref="A154:B154"/>
    <mergeCell ref="G154:H154"/>
    <mergeCell ref="A149:B149"/>
    <mergeCell ref="G149:H149"/>
    <mergeCell ref="A150:B150"/>
    <mergeCell ref="G150:H150"/>
    <mergeCell ref="A151:B151"/>
    <mergeCell ref="G151:H151"/>
    <mergeCell ref="A158:B158"/>
    <mergeCell ref="G158:H158"/>
    <mergeCell ref="A159:B159"/>
    <mergeCell ref="G159:H159"/>
    <mergeCell ref="A160:B160"/>
    <mergeCell ref="G160:H160"/>
    <mergeCell ref="A155:B155"/>
    <mergeCell ref="G155:H155"/>
    <mergeCell ref="A156:B156"/>
    <mergeCell ref="G156:H156"/>
    <mergeCell ref="A157:B157"/>
    <mergeCell ref="G157:H157"/>
  </mergeCells>
  <pageMargins left="0" right="0" top="0" bottom="0" header="0.5" footer="0.5"/>
  <pageSetup pageOrder="overThenDown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Normal="100" workbookViewId="0">
      <selection activeCell="O18" sqref="O18"/>
    </sheetView>
  </sheetViews>
  <sheetFormatPr baseColWidth="10" defaultColWidth="9.140625" defaultRowHeight="12.75"/>
  <cols>
    <col min="1" max="1" width="15.140625" style="537" customWidth="1"/>
    <col min="2" max="2" width="16.28515625" style="537" customWidth="1"/>
    <col min="3" max="3" width="15.85546875" style="537" customWidth="1"/>
    <col min="4" max="4" width="16.7109375" style="537" customWidth="1"/>
    <col min="5" max="5" width="16" style="537" customWidth="1"/>
    <col min="6" max="6" width="15.5703125" style="537" customWidth="1"/>
    <col min="7" max="7" width="14.5703125" style="537" customWidth="1"/>
    <col min="8" max="8" width="0.85546875" style="537" customWidth="1"/>
    <col min="9" max="9" width="16.140625" style="537" customWidth="1"/>
    <col min="10" max="256" width="9.140625" style="537"/>
    <col min="257" max="257" width="15.140625" style="537" customWidth="1"/>
    <col min="258" max="258" width="16.28515625" style="537" customWidth="1"/>
    <col min="259" max="259" width="15.85546875" style="537" customWidth="1"/>
    <col min="260" max="260" width="16.7109375" style="537" customWidth="1"/>
    <col min="261" max="261" width="16" style="537" customWidth="1"/>
    <col min="262" max="262" width="15.5703125" style="537" customWidth="1"/>
    <col min="263" max="263" width="14.5703125" style="537" customWidth="1"/>
    <col min="264" max="264" width="0.85546875" style="537" customWidth="1"/>
    <col min="265" max="265" width="16.140625" style="537" customWidth="1"/>
    <col min="266" max="512" width="9.140625" style="537"/>
    <col min="513" max="513" width="15.140625" style="537" customWidth="1"/>
    <col min="514" max="514" width="16.28515625" style="537" customWidth="1"/>
    <col min="515" max="515" width="15.85546875" style="537" customWidth="1"/>
    <col min="516" max="516" width="16.7109375" style="537" customWidth="1"/>
    <col min="517" max="517" width="16" style="537" customWidth="1"/>
    <col min="518" max="518" width="15.5703125" style="537" customWidth="1"/>
    <col min="519" max="519" width="14.5703125" style="537" customWidth="1"/>
    <col min="520" max="520" width="0.85546875" style="537" customWidth="1"/>
    <col min="521" max="521" width="16.140625" style="537" customWidth="1"/>
    <col min="522" max="768" width="9.140625" style="537"/>
    <col min="769" max="769" width="15.140625" style="537" customWidth="1"/>
    <col min="770" max="770" width="16.28515625" style="537" customWidth="1"/>
    <col min="771" max="771" width="15.85546875" style="537" customWidth="1"/>
    <col min="772" max="772" width="16.7109375" style="537" customWidth="1"/>
    <col min="773" max="773" width="16" style="537" customWidth="1"/>
    <col min="774" max="774" width="15.5703125" style="537" customWidth="1"/>
    <col min="775" max="775" width="14.5703125" style="537" customWidth="1"/>
    <col min="776" max="776" width="0.85546875" style="537" customWidth="1"/>
    <col min="777" max="777" width="16.140625" style="537" customWidth="1"/>
    <col min="778" max="1024" width="9.140625" style="537"/>
    <col min="1025" max="1025" width="15.140625" style="537" customWidth="1"/>
    <col min="1026" max="1026" width="16.28515625" style="537" customWidth="1"/>
    <col min="1027" max="1027" width="15.85546875" style="537" customWidth="1"/>
    <col min="1028" max="1028" width="16.7109375" style="537" customWidth="1"/>
    <col min="1029" max="1029" width="16" style="537" customWidth="1"/>
    <col min="1030" max="1030" width="15.5703125" style="537" customWidth="1"/>
    <col min="1031" max="1031" width="14.5703125" style="537" customWidth="1"/>
    <col min="1032" max="1032" width="0.85546875" style="537" customWidth="1"/>
    <col min="1033" max="1033" width="16.140625" style="537" customWidth="1"/>
    <col min="1034" max="1280" width="9.140625" style="537"/>
    <col min="1281" max="1281" width="15.140625" style="537" customWidth="1"/>
    <col min="1282" max="1282" width="16.28515625" style="537" customWidth="1"/>
    <col min="1283" max="1283" width="15.85546875" style="537" customWidth="1"/>
    <col min="1284" max="1284" width="16.7109375" style="537" customWidth="1"/>
    <col min="1285" max="1285" width="16" style="537" customWidth="1"/>
    <col min="1286" max="1286" width="15.5703125" style="537" customWidth="1"/>
    <col min="1287" max="1287" width="14.5703125" style="537" customWidth="1"/>
    <col min="1288" max="1288" width="0.85546875" style="537" customWidth="1"/>
    <col min="1289" max="1289" width="16.140625" style="537" customWidth="1"/>
    <col min="1290" max="1536" width="9.140625" style="537"/>
    <col min="1537" max="1537" width="15.140625" style="537" customWidth="1"/>
    <col min="1538" max="1538" width="16.28515625" style="537" customWidth="1"/>
    <col min="1539" max="1539" width="15.85546875" style="537" customWidth="1"/>
    <col min="1540" max="1540" width="16.7109375" style="537" customWidth="1"/>
    <col min="1541" max="1541" width="16" style="537" customWidth="1"/>
    <col min="1542" max="1542" width="15.5703125" style="537" customWidth="1"/>
    <col min="1543" max="1543" width="14.5703125" style="537" customWidth="1"/>
    <col min="1544" max="1544" width="0.85546875" style="537" customWidth="1"/>
    <col min="1545" max="1545" width="16.140625" style="537" customWidth="1"/>
    <col min="1546" max="1792" width="9.140625" style="537"/>
    <col min="1793" max="1793" width="15.140625" style="537" customWidth="1"/>
    <col min="1794" max="1794" width="16.28515625" style="537" customWidth="1"/>
    <col min="1795" max="1795" width="15.85546875" style="537" customWidth="1"/>
    <col min="1796" max="1796" width="16.7109375" style="537" customWidth="1"/>
    <col min="1797" max="1797" width="16" style="537" customWidth="1"/>
    <col min="1798" max="1798" width="15.5703125" style="537" customWidth="1"/>
    <col min="1799" max="1799" width="14.5703125" style="537" customWidth="1"/>
    <col min="1800" max="1800" width="0.85546875" style="537" customWidth="1"/>
    <col min="1801" max="1801" width="16.140625" style="537" customWidth="1"/>
    <col min="1802" max="2048" width="9.140625" style="537"/>
    <col min="2049" max="2049" width="15.140625" style="537" customWidth="1"/>
    <col min="2050" max="2050" width="16.28515625" style="537" customWidth="1"/>
    <col min="2051" max="2051" width="15.85546875" style="537" customWidth="1"/>
    <col min="2052" max="2052" width="16.7109375" style="537" customWidth="1"/>
    <col min="2053" max="2053" width="16" style="537" customWidth="1"/>
    <col min="2054" max="2054" width="15.5703125" style="537" customWidth="1"/>
    <col min="2055" max="2055" width="14.5703125" style="537" customWidth="1"/>
    <col min="2056" max="2056" width="0.85546875" style="537" customWidth="1"/>
    <col min="2057" max="2057" width="16.140625" style="537" customWidth="1"/>
    <col min="2058" max="2304" width="9.140625" style="537"/>
    <col min="2305" max="2305" width="15.140625" style="537" customWidth="1"/>
    <col min="2306" max="2306" width="16.28515625" style="537" customWidth="1"/>
    <col min="2307" max="2307" width="15.85546875" style="537" customWidth="1"/>
    <col min="2308" max="2308" width="16.7109375" style="537" customWidth="1"/>
    <col min="2309" max="2309" width="16" style="537" customWidth="1"/>
    <col min="2310" max="2310" width="15.5703125" style="537" customWidth="1"/>
    <col min="2311" max="2311" width="14.5703125" style="537" customWidth="1"/>
    <col min="2312" max="2312" width="0.85546875" style="537" customWidth="1"/>
    <col min="2313" max="2313" width="16.140625" style="537" customWidth="1"/>
    <col min="2314" max="2560" width="9.140625" style="537"/>
    <col min="2561" max="2561" width="15.140625" style="537" customWidth="1"/>
    <col min="2562" max="2562" width="16.28515625" style="537" customWidth="1"/>
    <col min="2563" max="2563" width="15.85546875" style="537" customWidth="1"/>
    <col min="2564" max="2564" width="16.7109375" style="537" customWidth="1"/>
    <col min="2565" max="2565" width="16" style="537" customWidth="1"/>
    <col min="2566" max="2566" width="15.5703125" style="537" customWidth="1"/>
    <col min="2567" max="2567" width="14.5703125" style="537" customWidth="1"/>
    <col min="2568" max="2568" width="0.85546875" style="537" customWidth="1"/>
    <col min="2569" max="2569" width="16.140625" style="537" customWidth="1"/>
    <col min="2570" max="2816" width="9.140625" style="537"/>
    <col min="2817" max="2817" width="15.140625" style="537" customWidth="1"/>
    <col min="2818" max="2818" width="16.28515625" style="537" customWidth="1"/>
    <col min="2819" max="2819" width="15.85546875" style="537" customWidth="1"/>
    <col min="2820" max="2820" width="16.7109375" style="537" customWidth="1"/>
    <col min="2821" max="2821" width="16" style="537" customWidth="1"/>
    <col min="2822" max="2822" width="15.5703125" style="537" customWidth="1"/>
    <col min="2823" max="2823" width="14.5703125" style="537" customWidth="1"/>
    <col min="2824" max="2824" width="0.85546875" style="537" customWidth="1"/>
    <col min="2825" max="2825" width="16.140625" style="537" customWidth="1"/>
    <col min="2826" max="3072" width="9.140625" style="537"/>
    <col min="3073" max="3073" width="15.140625" style="537" customWidth="1"/>
    <col min="3074" max="3074" width="16.28515625" style="537" customWidth="1"/>
    <col min="3075" max="3075" width="15.85546875" style="537" customWidth="1"/>
    <col min="3076" max="3076" width="16.7109375" style="537" customWidth="1"/>
    <col min="3077" max="3077" width="16" style="537" customWidth="1"/>
    <col min="3078" max="3078" width="15.5703125" style="537" customWidth="1"/>
    <col min="3079" max="3079" width="14.5703125" style="537" customWidth="1"/>
    <col min="3080" max="3080" width="0.85546875" style="537" customWidth="1"/>
    <col min="3081" max="3081" width="16.140625" style="537" customWidth="1"/>
    <col min="3082" max="3328" width="9.140625" style="537"/>
    <col min="3329" max="3329" width="15.140625" style="537" customWidth="1"/>
    <col min="3330" max="3330" width="16.28515625" style="537" customWidth="1"/>
    <col min="3331" max="3331" width="15.85546875" style="537" customWidth="1"/>
    <col min="3332" max="3332" width="16.7109375" style="537" customWidth="1"/>
    <col min="3333" max="3333" width="16" style="537" customWidth="1"/>
    <col min="3334" max="3334" width="15.5703125" style="537" customWidth="1"/>
    <col min="3335" max="3335" width="14.5703125" style="537" customWidth="1"/>
    <col min="3336" max="3336" width="0.85546875" style="537" customWidth="1"/>
    <col min="3337" max="3337" width="16.140625" style="537" customWidth="1"/>
    <col min="3338" max="3584" width="9.140625" style="537"/>
    <col min="3585" max="3585" width="15.140625" style="537" customWidth="1"/>
    <col min="3586" max="3586" width="16.28515625" style="537" customWidth="1"/>
    <col min="3587" max="3587" width="15.85546875" style="537" customWidth="1"/>
    <col min="3588" max="3588" width="16.7109375" style="537" customWidth="1"/>
    <col min="3589" max="3589" width="16" style="537" customWidth="1"/>
    <col min="3590" max="3590" width="15.5703125" style="537" customWidth="1"/>
    <col min="3591" max="3591" width="14.5703125" style="537" customWidth="1"/>
    <col min="3592" max="3592" width="0.85546875" style="537" customWidth="1"/>
    <col min="3593" max="3593" width="16.140625" style="537" customWidth="1"/>
    <col min="3594" max="3840" width="9.140625" style="537"/>
    <col min="3841" max="3841" width="15.140625" style="537" customWidth="1"/>
    <col min="3842" max="3842" width="16.28515625" style="537" customWidth="1"/>
    <col min="3843" max="3843" width="15.85546875" style="537" customWidth="1"/>
    <col min="3844" max="3844" width="16.7109375" style="537" customWidth="1"/>
    <col min="3845" max="3845" width="16" style="537" customWidth="1"/>
    <col min="3846" max="3846" width="15.5703125" style="537" customWidth="1"/>
    <col min="3847" max="3847" width="14.5703125" style="537" customWidth="1"/>
    <col min="3848" max="3848" width="0.85546875" style="537" customWidth="1"/>
    <col min="3849" max="3849" width="16.140625" style="537" customWidth="1"/>
    <col min="3850" max="4096" width="9.140625" style="537"/>
    <col min="4097" max="4097" width="15.140625" style="537" customWidth="1"/>
    <col min="4098" max="4098" width="16.28515625" style="537" customWidth="1"/>
    <col min="4099" max="4099" width="15.85546875" style="537" customWidth="1"/>
    <col min="4100" max="4100" width="16.7109375" style="537" customWidth="1"/>
    <col min="4101" max="4101" width="16" style="537" customWidth="1"/>
    <col min="4102" max="4102" width="15.5703125" style="537" customWidth="1"/>
    <col min="4103" max="4103" width="14.5703125" style="537" customWidth="1"/>
    <col min="4104" max="4104" width="0.85546875" style="537" customWidth="1"/>
    <col min="4105" max="4105" width="16.140625" style="537" customWidth="1"/>
    <col min="4106" max="4352" width="9.140625" style="537"/>
    <col min="4353" max="4353" width="15.140625" style="537" customWidth="1"/>
    <col min="4354" max="4354" width="16.28515625" style="537" customWidth="1"/>
    <col min="4355" max="4355" width="15.85546875" style="537" customWidth="1"/>
    <col min="4356" max="4356" width="16.7109375" style="537" customWidth="1"/>
    <col min="4357" max="4357" width="16" style="537" customWidth="1"/>
    <col min="4358" max="4358" width="15.5703125" style="537" customWidth="1"/>
    <col min="4359" max="4359" width="14.5703125" style="537" customWidth="1"/>
    <col min="4360" max="4360" width="0.85546875" style="537" customWidth="1"/>
    <col min="4361" max="4361" width="16.140625" style="537" customWidth="1"/>
    <col min="4362" max="4608" width="9.140625" style="537"/>
    <col min="4609" max="4609" width="15.140625" style="537" customWidth="1"/>
    <col min="4610" max="4610" width="16.28515625" style="537" customWidth="1"/>
    <col min="4611" max="4611" width="15.85546875" style="537" customWidth="1"/>
    <col min="4612" max="4612" width="16.7109375" style="537" customWidth="1"/>
    <col min="4613" max="4613" width="16" style="537" customWidth="1"/>
    <col min="4614" max="4614" width="15.5703125" style="537" customWidth="1"/>
    <col min="4615" max="4615" width="14.5703125" style="537" customWidth="1"/>
    <col min="4616" max="4616" width="0.85546875" style="537" customWidth="1"/>
    <col min="4617" max="4617" width="16.140625" style="537" customWidth="1"/>
    <col min="4618" max="4864" width="9.140625" style="537"/>
    <col min="4865" max="4865" width="15.140625" style="537" customWidth="1"/>
    <col min="4866" max="4866" width="16.28515625" style="537" customWidth="1"/>
    <col min="4867" max="4867" width="15.85546875" style="537" customWidth="1"/>
    <col min="4868" max="4868" width="16.7109375" style="537" customWidth="1"/>
    <col min="4869" max="4869" width="16" style="537" customWidth="1"/>
    <col min="4870" max="4870" width="15.5703125" style="537" customWidth="1"/>
    <col min="4871" max="4871" width="14.5703125" style="537" customWidth="1"/>
    <col min="4872" max="4872" width="0.85546875" style="537" customWidth="1"/>
    <col min="4873" max="4873" width="16.140625" style="537" customWidth="1"/>
    <col min="4874" max="5120" width="9.140625" style="537"/>
    <col min="5121" max="5121" width="15.140625" style="537" customWidth="1"/>
    <col min="5122" max="5122" width="16.28515625" style="537" customWidth="1"/>
    <col min="5123" max="5123" width="15.85546875" style="537" customWidth="1"/>
    <col min="5124" max="5124" width="16.7109375" style="537" customWidth="1"/>
    <col min="5125" max="5125" width="16" style="537" customWidth="1"/>
    <col min="5126" max="5126" width="15.5703125" style="537" customWidth="1"/>
    <col min="5127" max="5127" width="14.5703125" style="537" customWidth="1"/>
    <col min="5128" max="5128" width="0.85546875" style="537" customWidth="1"/>
    <col min="5129" max="5129" width="16.140625" style="537" customWidth="1"/>
    <col min="5130" max="5376" width="9.140625" style="537"/>
    <col min="5377" max="5377" width="15.140625" style="537" customWidth="1"/>
    <col min="5378" max="5378" width="16.28515625" style="537" customWidth="1"/>
    <col min="5379" max="5379" width="15.85546875" style="537" customWidth="1"/>
    <col min="5380" max="5380" width="16.7109375" style="537" customWidth="1"/>
    <col min="5381" max="5381" width="16" style="537" customWidth="1"/>
    <col min="5382" max="5382" width="15.5703125" style="537" customWidth="1"/>
    <col min="5383" max="5383" width="14.5703125" style="537" customWidth="1"/>
    <col min="5384" max="5384" width="0.85546875" style="537" customWidth="1"/>
    <col min="5385" max="5385" width="16.140625" style="537" customWidth="1"/>
    <col min="5386" max="5632" width="9.140625" style="537"/>
    <col min="5633" max="5633" width="15.140625" style="537" customWidth="1"/>
    <col min="5634" max="5634" width="16.28515625" style="537" customWidth="1"/>
    <col min="5635" max="5635" width="15.85546875" style="537" customWidth="1"/>
    <col min="5636" max="5636" width="16.7109375" style="537" customWidth="1"/>
    <col min="5637" max="5637" width="16" style="537" customWidth="1"/>
    <col min="5638" max="5638" width="15.5703125" style="537" customWidth="1"/>
    <col min="5639" max="5639" width="14.5703125" style="537" customWidth="1"/>
    <col min="5640" max="5640" width="0.85546875" style="537" customWidth="1"/>
    <col min="5641" max="5641" width="16.140625" style="537" customWidth="1"/>
    <col min="5642" max="5888" width="9.140625" style="537"/>
    <col min="5889" max="5889" width="15.140625" style="537" customWidth="1"/>
    <col min="5890" max="5890" width="16.28515625" style="537" customWidth="1"/>
    <col min="5891" max="5891" width="15.85546875" style="537" customWidth="1"/>
    <col min="5892" max="5892" width="16.7109375" style="537" customWidth="1"/>
    <col min="5893" max="5893" width="16" style="537" customWidth="1"/>
    <col min="5894" max="5894" width="15.5703125" style="537" customWidth="1"/>
    <col min="5895" max="5895" width="14.5703125" style="537" customWidth="1"/>
    <col min="5896" max="5896" width="0.85546875" style="537" customWidth="1"/>
    <col min="5897" max="5897" width="16.140625" style="537" customWidth="1"/>
    <col min="5898" max="6144" width="9.140625" style="537"/>
    <col min="6145" max="6145" width="15.140625" style="537" customWidth="1"/>
    <col min="6146" max="6146" width="16.28515625" style="537" customWidth="1"/>
    <col min="6147" max="6147" width="15.85546875" style="537" customWidth="1"/>
    <col min="6148" max="6148" width="16.7109375" style="537" customWidth="1"/>
    <col min="6149" max="6149" width="16" style="537" customWidth="1"/>
    <col min="6150" max="6150" width="15.5703125" style="537" customWidth="1"/>
    <col min="6151" max="6151" width="14.5703125" style="537" customWidth="1"/>
    <col min="6152" max="6152" width="0.85546875" style="537" customWidth="1"/>
    <col min="6153" max="6153" width="16.140625" style="537" customWidth="1"/>
    <col min="6154" max="6400" width="9.140625" style="537"/>
    <col min="6401" max="6401" width="15.140625" style="537" customWidth="1"/>
    <col min="6402" max="6402" width="16.28515625" style="537" customWidth="1"/>
    <col min="6403" max="6403" width="15.85546875" style="537" customWidth="1"/>
    <col min="6404" max="6404" width="16.7109375" style="537" customWidth="1"/>
    <col min="6405" max="6405" width="16" style="537" customWidth="1"/>
    <col min="6406" max="6406" width="15.5703125" style="537" customWidth="1"/>
    <col min="6407" max="6407" width="14.5703125" style="537" customWidth="1"/>
    <col min="6408" max="6408" width="0.85546875" style="537" customWidth="1"/>
    <col min="6409" max="6409" width="16.140625" style="537" customWidth="1"/>
    <col min="6410" max="6656" width="9.140625" style="537"/>
    <col min="6657" max="6657" width="15.140625" style="537" customWidth="1"/>
    <col min="6658" max="6658" width="16.28515625" style="537" customWidth="1"/>
    <col min="6659" max="6659" width="15.85546875" style="537" customWidth="1"/>
    <col min="6660" max="6660" width="16.7109375" style="537" customWidth="1"/>
    <col min="6661" max="6661" width="16" style="537" customWidth="1"/>
    <col min="6662" max="6662" width="15.5703125" style="537" customWidth="1"/>
    <col min="6663" max="6663" width="14.5703125" style="537" customWidth="1"/>
    <col min="6664" max="6664" width="0.85546875" style="537" customWidth="1"/>
    <col min="6665" max="6665" width="16.140625" style="537" customWidth="1"/>
    <col min="6666" max="6912" width="9.140625" style="537"/>
    <col min="6913" max="6913" width="15.140625" style="537" customWidth="1"/>
    <col min="6914" max="6914" width="16.28515625" style="537" customWidth="1"/>
    <col min="6915" max="6915" width="15.85546875" style="537" customWidth="1"/>
    <col min="6916" max="6916" width="16.7109375" style="537" customWidth="1"/>
    <col min="6917" max="6917" width="16" style="537" customWidth="1"/>
    <col min="6918" max="6918" width="15.5703125" style="537" customWidth="1"/>
    <col min="6919" max="6919" width="14.5703125" style="537" customWidth="1"/>
    <col min="6920" max="6920" width="0.85546875" style="537" customWidth="1"/>
    <col min="6921" max="6921" width="16.140625" style="537" customWidth="1"/>
    <col min="6922" max="7168" width="9.140625" style="537"/>
    <col min="7169" max="7169" width="15.140625" style="537" customWidth="1"/>
    <col min="7170" max="7170" width="16.28515625" style="537" customWidth="1"/>
    <col min="7171" max="7171" width="15.85546875" style="537" customWidth="1"/>
    <col min="7172" max="7172" width="16.7109375" style="537" customWidth="1"/>
    <col min="7173" max="7173" width="16" style="537" customWidth="1"/>
    <col min="7174" max="7174" width="15.5703125" style="537" customWidth="1"/>
    <col min="7175" max="7175" width="14.5703125" style="537" customWidth="1"/>
    <col min="7176" max="7176" width="0.85546875" style="537" customWidth="1"/>
    <col min="7177" max="7177" width="16.140625" style="537" customWidth="1"/>
    <col min="7178" max="7424" width="9.140625" style="537"/>
    <col min="7425" max="7425" width="15.140625" style="537" customWidth="1"/>
    <col min="7426" max="7426" width="16.28515625" style="537" customWidth="1"/>
    <col min="7427" max="7427" width="15.85546875" style="537" customWidth="1"/>
    <col min="7428" max="7428" width="16.7109375" style="537" customWidth="1"/>
    <col min="7429" max="7429" width="16" style="537" customWidth="1"/>
    <col min="7430" max="7430" width="15.5703125" style="537" customWidth="1"/>
    <col min="7431" max="7431" width="14.5703125" style="537" customWidth="1"/>
    <col min="7432" max="7432" width="0.85546875" style="537" customWidth="1"/>
    <col min="7433" max="7433" width="16.140625" style="537" customWidth="1"/>
    <col min="7434" max="7680" width="9.140625" style="537"/>
    <col min="7681" max="7681" width="15.140625" style="537" customWidth="1"/>
    <col min="7682" max="7682" width="16.28515625" style="537" customWidth="1"/>
    <col min="7683" max="7683" width="15.85546875" style="537" customWidth="1"/>
    <col min="7684" max="7684" width="16.7109375" style="537" customWidth="1"/>
    <col min="7685" max="7685" width="16" style="537" customWidth="1"/>
    <col min="7686" max="7686" width="15.5703125" style="537" customWidth="1"/>
    <col min="7687" max="7687" width="14.5703125" style="537" customWidth="1"/>
    <col min="7688" max="7688" width="0.85546875" style="537" customWidth="1"/>
    <col min="7689" max="7689" width="16.140625" style="537" customWidth="1"/>
    <col min="7690" max="7936" width="9.140625" style="537"/>
    <col min="7937" max="7937" width="15.140625" style="537" customWidth="1"/>
    <col min="7938" max="7938" width="16.28515625" style="537" customWidth="1"/>
    <col min="7939" max="7939" width="15.85546875" style="537" customWidth="1"/>
    <col min="7940" max="7940" width="16.7109375" style="537" customWidth="1"/>
    <col min="7941" max="7941" width="16" style="537" customWidth="1"/>
    <col min="7942" max="7942" width="15.5703125" style="537" customWidth="1"/>
    <col min="7943" max="7943" width="14.5703125" style="537" customWidth="1"/>
    <col min="7944" max="7944" width="0.85546875" style="537" customWidth="1"/>
    <col min="7945" max="7945" width="16.140625" style="537" customWidth="1"/>
    <col min="7946" max="8192" width="9.140625" style="537"/>
    <col min="8193" max="8193" width="15.140625" style="537" customWidth="1"/>
    <col min="8194" max="8194" width="16.28515625" style="537" customWidth="1"/>
    <col min="8195" max="8195" width="15.85546875" style="537" customWidth="1"/>
    <col min="8196" max="8196" width="16.7109375" style="537" customWidth="1"/>
    <col min="8197" max="8197" width="16" style="537" customWidth="1"/>
    <col min="8198" max="8198" width="15.5703125" style="537" customWidth="1"/>
    <col min="8199" max="8199" width="14.5703125" style="537" customWidth="1"/>
    <col min="8200" max="8200" width="0.85546875" style="537" customWidth="1"/>
    <col min="8201" max="8201" width="16.140625" style="537" customWidth="1"/>
    <col min="8202" max="8448" width="9.140625" style="537"/>
    <col min="8449" max="8449" width="15.140625" style="537" customWidth="1"/>
    <col min="8450" max="8450" width="16.28515625" style="537" customWidth="1"/>
    <col min="8451" max="8451" width="15.85546875" style="537" customWidth="1"/>
    <col min="8452" max="8452" width="16.7109375" style="537" customWidth="1"/>
    <col min="8453" max="8453" width="16" style="537" customWidth="1"/>
    <col min="8454" max="8454" width="15.5703125" style="537" customWidth="1"/>
    <col min="8455" max="8455" width="14.5703125" style="537" customWidth="1"/>
    <col min="8456" max="8456" width="0.85546875" style="537" customWidth="1"/>
    <col min="8457" max="8457" width="16.140625" style="537" customWidth="1"/>
    <col min="8458" max="8704" width="9.140625" style="537"/>
    <col min="8705" max="8705" width="15.140625" style="537" customWidth="1"/>
    <col min="8706" max="8706" width="16.28515625" style="537" customWidth="1"/>
    <col min="8707" max="8707" width="15.85546875" style="537" customWidth="1"/>
    <col min="8708" max="8708" width="16.7109375" style="537" customWidth="1"/>
    <col min="8709" max="8709" width="16" style="537" customWidth="1"/>
    <col min="8710" max="8710" width="15.5703125" style="537" customWidth="1"/>
    <col min="8711" max="8711" width="14.5703125" style="537" customWidth="1"/>
    <col min="8712" max="8712" width="0.85546875" style="537" customWidth="1"/>
    <col min="8713" max="8713" width="16.140625" style="537" customWidth="1"/>
    <col min="8714" max="8960" width="9.140625" style="537"/>
    <col min="8961" max="8961" width="15.140625" style="537" customWidth="1"/>
    <col min="8962" max="8962" width="16.28515625" style="537" customWidth="1"/>
    <col min="8963" max="8963" width="15.85546875" style="537" customWidth="1"/>
    <col min="8964" max="8964" width="16.7109375" style="537" customWidth="1"/>
    <col min="8965" max="8965" width="16" style="537" customWidth="1"/>
    <col min="8966" max="8966" width="15.5703125" style="537" customWidth="1"/>
    <col min="8967" max="8967" width="14.5703125" style="537" customWidth="1"/>
    <col min="8968" max="8968" width="0.85546875" style="537" customWidth="1"/>
    <col min="8969" max="8969" width="16.140625" style="537" customWidth="1"/>
    <col min="8970" max="9216" width="9.140625" style="537"/>
    <col min="9217" max="9217" width="15.140625" style="537" customWidth="1"/>
    <col min="9218" max="9218" width="16.28515625" style="537" customWidth="1"/>
    <col min="9219" max="9219" width="15.85546875" style="537" customWidth="1"/>
    <col min="9220" max="9220" width="16.7109375" style="537" customWidth="1"/>
    <col min="9221" max="9221" width="16" style="537" customWidth="1"/>
    <col min="9222" max="9222" width="15.5703125" style="537" customWidth="1"/>
    <col min="9223" max="9223" width="14.5703125" style="537" customWidth="1"/>
    <col min="9224" max="9224" width="0.85546875" style="537" customWidth="1"/>
    <col min="9225" max="9225" width="16.140625" style="537" customWidth="1"/>
    <col min="9226" max="9472" width="9.140625" style="537"/>
    <col min="9473" max="9473" width="15.140625" style="537" customWidth="1"/>
    <col min="9474" max="9474" width="16.28515625" style="537" customWidth="1"/>
    <col min="9475" max="9475" width="15.85546875" style="537" customWidth="1"/>
    <col min="9476" max="9476" width="16.7109375" style="537" customWidth="1"/>
    <col min="9477" max="9477" width="16" style="537" customWidth="1"/>
    <col min="9478" max="9478" width="15.5703125" style="537" customWidth="1"/>
    <col min="9479" max="9479" width="14.5703125" style="537" customWidth="1"/>
    <col min="9480" max="9480" width="0.85546875" style="537" customWidth="1"/>
    <col min="9481" max="9481" width="16.140625" style="537" customWidth="1"/>
    <col min="9482" max="9728" width="9.140625" style="537"/>
    <col min="9729" max="9729" width="15.140625" style="537" customWidth="1"/>
    <col min="9730" max="9730" width="16.28515625" style="537" customWidth="1"/>
    <col min="9731" max="9731" width="15.85546875" style="537" customWidth="1"/>
    <col min="9732" max="9732" width="16.7109375" style="537" customWidth="1"/>
    <col min="9733" max="9733" width="16" style="537" customWidth="1"/>
    <col min="9734" max="9734" width="15.5703125" style="537" customWidth="1"/>
    <col min="9735" max="9735" width="14.5703125" style="537" customWidth="1"/>
    <col min="9736" max="9736" width="0.85546875" style="537" customWidth="1"/>
    <col min="9737" max="9737" width="16.140625" style="537" customWidth="1"/>
    <col min="9738" max="9984" width="9.140625" style="537"/>
    <col min="9985" max="9985" width="15.140625" style="537" customWidth="1"/>
    <col min="9986" max="9986" width="16.28515625" style="537" customWidth="1"/>
    <col min="9987" max="9987" width="15.85546875" style="537" customWidth="1"/>
    <col min="9988" max="9988" width="16.7109375" style="537" customWidth="1"/>
    <col min="9989" max="9989" width="16" style="537" customWidth="1"/>
    <col min="9990" max="9990" width="15.5703125" style="537" customWidth="1"/>
    <col min="9991" max="9991" width="14.5703125" style="537" customWidth="1"/>
    <col min="9992" max="9992" width="0.85546875" style="537" customWidth="1"/>
    <col min="9993" max="9993" width="16.140625" style="537" customWidth="1"/>
    <col min="9994" max="10240" width="9.140625" style="537"/>
    <col min="10241" max="10241" width="15.140625" style="537" customWidth="1"/>
    <col min="10242" max="10242" width="16.28515625" style="537" customWidth="1"/>
    <col min="10243" max="10243" width="15.85546875" style="537" customWidth="1"/>
    <col min="10244" max="10244" width="16.7109375" style="537" customWidth="1"/>
    <col min="10245" max="10245" width="16" style="537" customWidth="1"/>
    <col min="10246" max="10246" width="15.5703125" style="537" customWidth="1"/>
    <col min="10247" max="10247" width="14.5703125" style="537" customWidth="1"/>
    <col min="10248" max="10248" width="0.85546875" style="537" customWidth="1"/>
    <col min="10249" max="10249" width="16.140625" style="537" customWidth="1"/>
    <col min="10250" max="10496" width="9.140625" style="537"/>
    <col min="10497" max="10497" width="15.140625" style="537" customWidth="1"/>
    <col min="10498" max="10498" width="16.28515625" style="537" customWidth="1"/>
    <col min="10499" max="10499" width="15.85546875" style="537" customWidth="1"/>
    <col min="10500" max="10500" width="16.7109375" style="537" customWidth="1"/>
    <col min="10501" max="10501" width="16" style="537" customWidth="1"/>
    <col min="10502" max="10502" width="15.5703125" style="537" customWidth="1"/>
    <col min="10503" max="10503" width="14.5703125" style="537" customWidth="1"/>
    <col min="10504" max="10504" width="0.85546875" style="537" customWidth="1"/>
    <col min="10505" max="10505" width="16.140625" style="537" customWidth="1"/>
    <col min="10506" max="10752" width="9.140625" style="537"/>
    <col min="10753" max="10753" width="15.140625" style="537" customWidth="1"/>
    <col min="10754" max="10754" width="16.28515625" style="537" customWidth="1"/>
    <col min="10755" max="10755" width="15.85546875" style="537" customWidth="1"/>
    <col min="10756" max="10756" width="16.7109375" style="537" customWidth="1"/>
    <col min="10757" max="10757" width="16" style="537" customWidth="1"/>
    <col min="10758" max="10758" width="15.5703125" style="537" customWidth="1"/>
    <col min="10759" max="10759" width="14.5703125" style="537" customWidth="1"/>
    <col min="10760" max="10760" width="0.85546875" style="537" customWidth="1"/>
    <col min="10761" max="10761" width="16.140625" style="537" customWidth="1"/>
    <col min="10762" max="11008" width="9.140625" style="537"/>
    <col min="11009" max="11009" width="15.140625" style="537" customWidth="1"/>
    <col min="11010" max="11010" width="16.28515625" style="537" customWidth="1"/>
    <col min="11011" max="11011" width="15.85546875" style="537" customWidth="1"/>
    <col min="11012" max="11012" width="16.7109375" style="537" customWidth="1"/>
    <col min="11013" max="11013" width="16" style="537" customWidth="1"/>
    <col min="11014" max="11014" width="15.5703125" style="537" customWidth="1"/>
    <col min="11015" max="11015" width="14.5703125" style="537" customWidth="1"/>
    <col min="11016" max="11016" width="0.85546875" style="537" customWidth="1"/>
    <col min="11017" max="11017" width="16.140625" style="537" customWidth="1"/>
    <col min="11018" max="11264" width="9.140625" style="537"/>
    <col min="11265" max="11265" width="15.140625" style="537" customWidth="1"/>
    <col min="11266" max="11266" width="16.28515625" style="537" customWidth="1"/>
    <col min="11267" max="11267" width="15.85546875" style="537" customWidth="1"/>
    <col min="11268" max="11268" width="16.7109375" style="537" customWidth="1"/>
    <col min="11269" max="11269" width="16" style="537" customWidth="1"/>
    <col min="11270" max="11270" width="15.5703125" style="537" customWidth="1"/>
    <col min="11271" max="11271" width="14.5703125" style="537" customWidth="1"/>
    <col min="11272" max="11272" width="0.85546875" style="537" customWidth="1"/>
    <col min="11273" max="11273" width="16.140625" style="537" customWidth="1"/>
    <col min="11274" max="11520" width="9.140625" style="537"/>
    <col min="11521" max="11521" width="15.140625" style="537" customWidth="1"/>
    <col min="11522" max="11522" width="16.28515625" style="537" customWidth="1"/>
    <col min="11523" max="11523" width="15.85546875" style="537" customWidth="1"/>
    <col min="11524" max="11524" width="16.7109375" style="537" customWidth="1"/>
    <col min="11525" max="11525" width="16" style="537" customWidth="1"/>
    <col min="11526" max="11526" width="15.5703125" style="537" customWidth="1"/>
    <col min="11527" max="11527" width="14.5703125" style="537" customWidth="1"/>
    <col min="11528" max="11528" width="0.85546875" style="537" customWidth="1"/>
    <col min="11529" max="11529" width="16.140625" style="537" customWidth="1"/>
    <col min="11530" max="11776" width="9.140625" style="537"/>
    <col min="11777" max="11777" width="15.140625" style="537" customWidth="1"/>
    <col min="11778" max="11778" width="16.28515625" style="537" customWidth="1"/>
    <col min="11779" max="11779" width="15.85546875" style="537" customWidth="1"/>
    <col min="11780" max="11780" width="16.7109375" style="537" customWidth="1"/>
    <col min="11781" max="11781" width="16" style="537" customWidth="1"/>
    <col min="11782" max="11782" width="15.5703125" style="537" customWidth="1"/>
    <col min="11783" max="11783" width="14.5703125" style="537" customWidth="1"/>
    <col min="11784" max="11784" width="0.85546875" style="537" customWidth="1"/>
    <col min="11785" max="11785" width="16.140625" style="537" customWidth="1"/>
    <col min="11786" max="12032" width="9.140625" style="537"/>
    <col min="12033" max="12033" width="15.140625" style="537" customWidth="1"/>
    <col min="12034" max="12034" width="16.28515625" style="537" customWidth="1"/>
    <col min="12035" max="12035" width="15.85546875" style="537" customWidth="1"/>
    <col min="12036" max="12036" width="16.7109375" style="537" customWidth="1"/>
    <col min="12037" max="12037" width="16" style="537" customWidth="1"/>
    <col min="12038" max="12038" width="15.5703125" style="537" customWidth="1"/>
    <col min="12039" max="12039" width="14.5703125" style="537" customWidth="1"/>
    <col min="12040" max="12040" width="0.85546875" style="537" customWidth="1"/>
    <col min="12041" max="12041" width="16.140625" style="537" customWidth="1"/>
    <col min="12042" max="12288" width="9.140625" style="537"/>
    <col min="12289" max="12289" width="15.140625" style="537" customWidth="1"/>
    <col min="12290" max="12290" width="16.28515625" style="537" customWidth="1"/>
    <col min="12291" max="12291" width="15.85546875" style="537" customWidth="1"/>
    <col min="12292" max="12292" width="16.7109375" style="537" customWidth="1"/>
    <col min="12293" max="12293" width="16" style="537" customWidth="1"/>
    <col min="12294" max="12294" width="15.5703125" style="537" customWidth="1"/>
    <col min="12295" max="12295" width="14.5703125" style="537" customWidth="1"/>
    <col min="12296" max="12296" width="0.85546875" style="537" customWidth="1"/>
    <col min="12297" max="12297" width="16.140625" style="537" customWidth="1"/>
    <col min="12298" max="12544" width="9.140625" style="537"/>
    <col min="12545" max="12545" width="15.140625" style="537" customWidth="1"/>
    <col min="12546" max="12546" width="16.28515625" style="537" customWidth="1"/>
    <col min="12547" max="12547" width="15.85546875" style="537" customWidth="1"/>
    <col min="12548" max="12548" width="16.7109375" style="537" customWidth="1"/>
    <col min="12549" max="12549" width="16" style="537" customWidth="1"/>
    <col min="12550" max="12550" width="15.5703125" style="537" customWidth="1"/>
    <col min="12551" max="12551" width="14.5703125" style="537" customWidth="1"/>
    <col min="12552" max="12552" width="0.85546875" style="537" customWidth="1"/>
    <col min="12553" max="12553" width="16.140625" style="537" customWidth="1"/>
    <col min="12554" max="12800" width="9.140625" style="537"/>
    <col min="12801" max="12801" width="15.140625" style="537" customWidth="1"/>
    <col min="12802" max="12802" width="16.28515625" style="537" customWidth="1"/>
    <col min="12803" max="12803" width="15.85546875" style="537" customWidth="1"/>
    <col min="12804" max="12804" width="16.7109375" style="537" customWidth="1"/>
    <col min="12805" max="12805" width="16" style="537" customWidth="1"/>
    <col min="12806" max="12806" width="15.5703125" style="537" customWidth="1"/>
    <col min="12807" max="12807" width="14.5703125" style="537" customWidth="1"/>
    <col min="12808" max="12808" width="0.85546875" style="537" customWidth="1"/>
    <col min="12809" max="12809" width="16.140625" style="537" customWidth="1"/>
    <col min="12810" max="13056" width="9.140625" style="537"/>
    <col min="13057" max="13057" width="15.140625" style="537" customWidth="1"/>
    <col min="13058" max="13058" width="16.28515625" style="537" customWidth="1"/>
    <col min="13059" max="13059" width="15.85546875" style="537" customWidth="1"/>
    <col min="13060" max="13060" width="16.7109375" style="537" customWidth="1"/>
    <col min="13061" max="13061" width="16" style="537" customWidth="1"/>
    <col min="13062" max="13062" width="15.5703125" style="537" customWidth="1"/>
    <col min="13063" max="13063" width="14.5703125" style="537" customWidth="1"/>
    <col min="13064" max="13064" width="0.85546875" style="537" customWidth="1"/>
    <col min="13065" max="13065" width="16.140625" style="537" customWidth="1"/>
    <col min="13066" max="13312" width="9.140625" style="537"/>
    <col min="13313" max="13313" width="15.140625" style="537" customWidth="1"/>
    <col min="13314" max="13314" width="16.28515625" style="537" customWidth="1"/>
    <col min="13315" max="13315" width="15.85546875" style="537" customWidth="1"/>
    <col min="13316" max="13316" width="16.7109375" style="537" customWidth="1"/>
    <col min="13317" max="13317" width="16" style="537" customWidth="1"/>
    <col min="13318" max="13318" width="15.5703125" style="537" customWidth="1"/>
    <col min="13319" max="13319" width="14.5703125" style="537" customWidth="1"/>
    <col min="13320" max="13320" width="0.85546875" style="537" customWidth="1"/>
    <col min="13321" max="13321" width="16.140625" style="537" customWidth="1"/>
    <col min="13322" max="13568" width="9.140625" style="537"/>
    <col min="13569" max="13569" width="15.140625" style="537" customWidth="1"/>
    <col min="13570" max="13570" width="16.28515625" style="537" customWidth="1"/>
    <col min="13571" max="13571" width="15.85546875" style="537" customWidth="1"/>
    <col min="13572" max="13572" width="16.7109375" style="537" customWidth="1"/>
    <col min="13573" max="13573" width="16" style="537" customWidth="1"/>
    <col min="13574" max="13574" width="15.5703125" style="537" customWidth="1"/>
    <col min="13575" max="13575" width="14.5703125" style="537" customWidth="1"/>
    <col min="13576" max="13576" width="0.85546875" style="537" customWidth="1"/>
    <col min="13577" max="13577" width="16.140625" style="537" customWidth="1"/>
    <col min="13578" max="13824" width="9.140625" style="537"/>
    <col min="13825" max="13825" width="15.140625" style="537" customWidth="1"/>
    <col min="13826" max="13826" width="16.28515625" style="537" customWidth="1"/>
    <col min="13827" max="13827" width="15.85546875" style="537" customWidth="1"/>
    <col min="13828" max="13828" width="16.7109375" style="537" customWidth="1"/>
    <col min="13829" max="13829" width="16" style="537" customWidth="1"/>
    <col min="13830" max="13830" width="15.5703125" style="537" customWidth="1"/>
    <col min="13831" max="13831" width="14.5703125" style="537" customWidth="1"/>
    <col min="13832" max="13832" width="0.85546875" style="537" customWidth="1"/>
    <col min="13833" max="13833" width="16.140625" style="537" customWidth="1"/>
    <col min="13834" max="14080" width="9.140625" style="537"/>
    <col min="14081" max="14081" width="15.140625" style="537" customWidth="1"/>
    <col min="14082" max="14082" width="16.28515625" style="537" customWidth="1"/>
    <col min="14083" max="14083" width="15.85546875" style="537" customWidth="1"/>
    <col min="14084" max="14084" width="16.7109375" style="537" customWidth="1"/>
    <col min="14085" max="14085" width="16" style="537" customWidth="1"/>
    <col min="14086" max="14086" width="15.5703125" style="537" customWidth="1"/>
    <col min="14087" max="14087" width="14.5703125" style="537" customWidth="1"/>
    <col min="14088" max="14088" width="0.85546875" style="537" customWidth="1"/>
    <col min="14089" max="14089" width="16.140625" style="537" customWidth="1"/>
    <col min="14090" max="14336" width="9.140625" style="537"/>
    <col min="14337" max="14337" width="15.140625" style="537" customWidth="1"/>
    <col min="14338" max="14338" width="16.28515625" style="537" customWidth="1"/>
    <col min="14339" max="14339" width="15.85546875" style="537" customWidth="1"/>
    <col min="14340" max="14340" width="16.7109375" style="537" customWidth="1"/>
    <col min="14341" max="14341" width="16" style="537" customWidth="1"/>
    <col min="14342" max="14342" width="15.5703125" style="537" customWidth="1"/>
    <col min="14343" max="14343" width="14.5703125" style="537" customWidth="1"/>
    <col min="14344" max="14344" width="0.85546875" style="537" customWidth="1"/>
    <col min="14345" max="14345" width="16.140625" style="537" customWidth="1"/>
    <col min="14346" max="14592" width="9.140625" style="537"/>
    <col min="14593" max="14593" width="15.140625" style="537" customWidth="1"/>
    <col min="14594" max="14594" width="16.28515625" style="537" customWidth="1"/>
    <col min="14595" max="14595" width="15.85546875" style="537" customWidth="1"/>
    <col min="14596" max="14596" width="16.7109375" style="537" customWidth="1"/>
    <col min="14597" max="14597" width="16" style="537" customWidth="1"/>
    <col min="14598" max="14598" width="15.5703125" style="537" customWidth="1"/>
    <col min="14599" max="14599" width="14.5703125" style="537" customWidth="1"/>
    <col min="14600" max="14600" width="0.85546875" style="537" customWidth="1"/>
    <col min="14601" max="14601" width="16.140625" style="537" customWidth="1"/>
    <col min="14602" max="14848" width="9.140625" style="537"/>
    <col min="14849" max="14849" width="15.140625" style="537" customWidth="1"/>
    <col min="14850" max="14850" width="16.28515625" style="537" customWidth="1"/>
    <col min="14851" max="14851" width="15.85546875" style="537" customWidth="1"/>
    <col min="14852" max="14852" width="16.7109375" style="537" customWidth="1"/>
    <col min="14853" max="14853" width="16" style="537" customWidth="1"/>
    <col min="14854" max="14854" width="15.5703125" style="537" customWidth="1"/>
    <col min="14855" max="14855" width="14.5703125" style="537" customWidth="1"/>
    <col min="14856" max="14856" width="0.85546875" style="537" customWidth="1"/>
    <col min="14857" max="14857" width="16.140625" style="537" customWidth="1"/>
    <col min="14858" max="15104" width="9.140625" style="537"/>
    <col min="15105" max="15105" width="15.140625" style="537" customWidth="1"/>
    <col min="15106" max="15106" width="16.28515625" style="537" customWidth="1"/>
    <col min="15107" max="15107" width="15.85546875" style="537" customWidth="1"/>
    <col min="15108" max="15108" width="16.7109375" style="537" customWidth="1"/>
    <col min="15109" max="15109" width="16" style="537" customWidth="1"/>
    <col min="15110" max="15110" width="15.5703125" style="537" customWidth="1"/>
    <col min="15111" max="15111" width="14.5703125" style="537" customWidth="1"/>
    <col min="15112" max="15112" width="0.85546875" style="537" customWidth="1"/>
    <col min="15113" max="15113" width="16.140625" style="537" customWidth="1"/>
    <col min="15114" max="15360" width="9.140625" style="537"/>
    <col min="15361" max="15361" width="15.140625" style="537" customWidth="1"/>
    <col min="15362" max="15362" width="16.28515625" style="537" customWidth="1"/>
    <col min="15363" max="15363" width="15.85546875" style="537" customWidth="1"/>
    <col min="15364" max="15364" width="16.7109375" style="537" customWidth="1"/>
    <col min="15365" max="15365" width="16" style="537" customWidth="1"/>
    <col min="15366" max="15366" width="15.5703125" style="537" customWidth="1"/>
    <col min="15367" max="15367" width="14.5703125" style="537" customWidth="1"/>
    <col min="15368" max="15368" width="0.85546875" style="537" customWidth="1"/>
    <col min="15369" max="15369" width="16.140625" style="537" customWidth="1"/>
    <col min="15370" max="15616" width="9.140625" style="537"/>
    <col min="15617" max="15617" width="15.140625" style="537" customWidth="1"/>
    <col min="15618" max="15618" width="16.28515625" style="537" customWidth="1"/>
    <col min="15619" max="15619" width="15.85546875" style="537" customWidth="1"/>
    <col min="15620" max="15620" width="16.7109375" style="537" customWidth="1"/>
    <col min="15621" max="15621" width="16" style="537" customWidth="1"/>
    <col min="15622" max="15622" width="15.5703125" style="537" customWidth="1"/>
    <col min="15623" max="15623" width="14.5703125" style="537" customWidth="1"/>
    <col min="15624" max="15624" width="0.85546875" style="537" customWidth="1"/>
    <col min="15625" max="15625" width="16.140625" style="537" customWidth="1"/>
    <col min="15626" max="15872" width="9.140625" style="537"/>
    <col min="15873" max="15873" width="15.140625" style="537" customWidth="1"/>
    <col min="15874" max="15874" width="16.28515625" style="537" customWidth="1"/>
    <col min="15875" max="15875" width="15.85546875" style="537" customWidth="1"/>
    <col min="15876" max="15876" width="16.7109375" style="537" customWidth="1"/>
    <col min="15877" max="15877" width="16" style="537" customWidth="1"/>
    <col min="15878" max="15878" width="15.5703125" style="537" customWidth="1"/>
    <col min="15879" max="15879" width="14.5703125" style="537" customWidth="1"/>
    <col min="15880" max="15880" width="0.85546875" style="537" customWidth="1"/>
    <col min="15881" max="15881" width="16.140625" style="537" customWidth="1"/>
    <col min="15882" max="16128" width="9.140625" style="537"/>
    <col min="16129" max="16129" width="15.140625" style="537" customWidth="1"/>
    <col min="16130" max="16130" width="16.28515625" style="537" customWidth="1"/>
    <col min="16131" max="16131" width="15.85546875" style="537" customWidth="1"/>
    <col min="16132" max="16132" width="16.7109375" style="537" customWidth="1"/>
    <col min="16133" max="16133" width="16" style="537" customWidth="1"/>
    <col min="16134" max="16134" width="15.5703125" style="537" customWidth="1"/>
    <col min="16135" max="16135" width="14.5703125" style="537" customWidth="1"/>
    <col min="16136" max="16136" width="0.85546875" style="537" customWidth="1"/>
    <col min="16137" max="16137" width="16.140625" style="537" customWidth="1"/>
    <col min="16138" max="16384" width="9.140625" style="537"/>
  </cols>
  <sheetData>
    <row r="1" spans="1:9" ht="15" customHeight="1">
      <c r="A1" s="639"/>
      <c r="B1" s="640" t="s">
        <v>134</v>
      </c>
      <c r="C1" s="640"/>
      <c r="D1" s="640"/>
      <c r="E1" s="640"/>
      <c r="F1" s="640"/>
      <c r="G1" s="640"/>
      <c r="H1" s="639"/>
      <c r="I1" s="639"/>
    </row>
    <row r="2" spans="1:9" ht="15" customHeight="1">
      <c r="A2" s="639"/>
      <c r="B2" s="640" t="s">
        <v>479</v>
      </c>
      <c r="C2" s="640"/>
      <c r="D2" s="640"/>
      <c r="E2" s="640"/>
      <c r="F2" s="640"/>
      <c r="G2" s="640"/>
      <c r="H2" s="639"/>
      <c r="I2" s="639"/>
    </row>
    <row r="3" spans="1:9" ht="15" customHeight="1">
      <c r="A3" s="639"/>
      <c r="B3" s="640" t="s">
        <v>937</v>
      </c>
      <c r="C3" s="640"/>
      <c r="D3" s="640"/>
      <c r="E3" s="640"/>
      <c r="F3" s="640"/>
      <c r="G3" s="640"/>
      <c r="H3" s="639"/>
      <c r="I3" s="639"/>
    </row>
    <row r="4" spans="1:9" ht="15" customHeight="1">
      <c r="A4" s="639"/>
      <c r="B4" s="640" t="s">
        <v>481</v>
      </c>
      <c r="C4" s="640"/>
      <c r="D4" s="640"/>
      <c r="E4" s="640"/>
      <c r="F4" s="640"/>
      <c r="G4" s="640"/>
      <c r="H4" s="639"/>
      <c r="I4" s="639"/>
    </row>
    <row r="5" spans="1:9" ht="15" customHeight="1">
      <c r="A5" s="639"/>
      <c r="B5" s="640" t="s">
        <v>79</v>
      </c>
      <c r="C5" s="640"/>
      <c r="D5" s="640"/>
      <c r="E5" s="640"/>
      <c r="F5" s="640"/>
      <c r="G5" s="640"/>
      <c r="H5" s="639"/>
      <c r="I5" s="639"/>
    </row>
    <row r="6" spans="1:9" ht="0.95" customHeight="1" thickBot="1">
      <c r="A6" s="538"/>
      <c r="B6" s="538"/>
      <c r="C6" s="538"/>
      <c r="D6" s="538"/>
      <c r="E6" s="538"/>
      <c r="F6" s="538"/>
      <c r="G6" s="538"/>
      <c r="H6" s="538"/>
      <c r="I6" s="538"/>
    </row>
    <row r="7" spans="1:9" ht="15" customHeight="1" thickBot="1">
      <c r="A7" s="638" t="s">
        <v>482</v>
      </c>
      <c r="B7" s="638"/>
      <c r="C7" s="638" t="s">
        <v>483</v>
      </c>
      <c r="D7" s="638"/>
      <c r="E7" s="638"/>
      <c r="F7" s="638"/>
      <c r="G7" s="638"/>
      <c r="H7" s="638"/>
      <c r="I7" s="638" t="s">
        <v>484</v>
      </c>
    </row>
    <row r="8" spans="1:9" ht="30" customHeight="1" thickBot="1">
      <c r="A8" s="638"/>
      <c r="B8" s="638"/>
      <c r="C8" s="539" t="s">
        <v>389</v>
      </c>
      <c r="D8" s="539" t="s">
        <v>485</v>
      </c>
      <c r="E8" s="539" t="s">
        <v>419</v>
      </c>
      <c r="F8" s="539" t="s">
        <v>373</v>
      </c>
      <c r="G8" s="638" t="s">
        <v>390</v>
      </c>
      <c r="H8" s="638"/>
      <c r="I8" s="638"/>
    </row>
    <row r="9" spans="1:9" ht="15" customHeight="1" thickBot="1">
      <c r="A9" s="638"/>
      <c r="B9" s="638"/>
      <c r="C9" s="539" t="s">
        <v>486</v>
      </c>
      <c r="D9" s="539" t="s">
        <v>487</v>
      </c>
      <c r="E9" s="539" t="s">
        <v>488</v>
      </c>
      <c r="F9" s="539" t="s">
        <v>489</v>
      </c>
      <c r="G9" s="638" t="s">
        <v>490</v>
      </c>
      <c r="H9" s="638"/>
      <c r="I9" s="539" t="s">
        <v>491</v>
      </c>
    </row>
    <row r="10" spans="1:9" ht="24" customHeight="1">
      <c r="A10" s="636" t="s">
        <v>492</v>
      </c>
      <c r="B10" s="636"/>
      <c r="C10" s="541" t="s">
        <v>493</v>
      </c>
      <c r="D10" s="541" t="s">
        <v>494</v>
      </c>
      <c r="E10" s="541" t="s">
        <v>495</v>
      </c>
      <c r="F10" s="541" t="s">
        <v>496</v>
      </c>
      <c r="G10" s="632" t="s">
        <v>497</v>
      </c>
      <c r="H10" s="632"/>
      <c r="I10" s="543" t="s">
        <v>498</v>
      </c>
    </row>
    <row r="11" spans="1:9" ht="24" customHeight="1">
      <c r="A11" s="631" t="s">
        <v>938</v>
      </c>
      <c r="B11" s="631"/>
      <c r="C11" s="541" t="s">
        <v>939</v>
      </c>
      <c r="D11" s="541" t="s">
        <v>940</v>
      </c>
      <c r="E11" s="541" t="s">
        <v>941</v>
      </c>
      <c r="F11" s="541" t="s">
        <v>942</v>
      </c>
      <c r="G11" s="632" t="s">
        <v>943</v>
      </c>
      <c r="H11" s="632"/>
      <c r="I11" s="543" t="s">
        <v>944</v>
      </c>
    </row>
    <row r="12" spans="1:9" ht="24" customHeight="1">
      <c r="A12" s="631" t="s">
        <v>945</v>
      </c>
      <c r="B12" s="631"/>
      <c r="C12" s="541" t="s">
        <v>946</v>
      </c>
      <c r="D12" s="541" t="s">
        <v>947</v>
      </c>
      <c r="E12" s="541" t="s">
        <v>948</v>
      </c>
      <c r="F12" s="541" t="s">
        <v>949</v>
      </c>
      <c r="G12" s="632" t="s">
        <v>950</v>
      </c>
      <c r="H12" s="632"/>
      <c r="I12" s="543" t="s">
        <v>951</v>
      </c>
    </row>
    <row r="13" spans="1:9" ht="24" customHeight="1">
      <c r="A13" s="631" t="s">
        <v>952</v>
      </c>
      <c r="B13" s="631"/>
      <c r="C13" s="541" t="s">
        <v>953</v>
      </c>
      <c r="D13" s="541" t="s">
        <v>954</v>
      </c>
      <c r="E13" s="541" t="s">
        <v>955</v>
      </c>
      <c r="F13" s="541" t="s">
        <v>956</v>
      </c>
      <c r="G13" s="632" t="s">
        <v>957</v>
      </c>
      <c r="H13" s="632"/>
      <c r="I13" s="543" t="s">
        <v>958</v>
      </c>
    </row>
    <row r="14" spans="1:9" ht="24" customHeight="1">
      <c r="A14" s="631" t="s">
        <v>959</v>
      </c>
      <c r="B14" s="631"/>
      <c r="C14" s="541" t="s">
        <v>960</v>
      </c>
      <c r="D14" s="541" t="s">
        <v>961</v>
      </c>
      <c r="E14" s="541" t="s">
        <v>962</v>
      </c>
      <c r="F14" s="541" t="s">
        <v>963</v>
      </c>
      <c r="G14" s="632" t="s">
        <v>964</v>
      </c>
      <c r="H14" s="632"/>
      <c r="I14" s="543" t="s">
        <v>965</v>
      </c>
    </row>
    <row r="15" spans="1:9" ht="24" customHeight="1">
      <c r="A15" s="631" t="s">
        <v>966</v>
      </c>
      <c r="B15" s="631"/>
      <c r="C15" s="541" t="s">
        <v>967</v>
      </c>
      <c r="D15" s="541" t="s">
        <v>968</v>
      </c>
      <c r="E15" s="541" t="s">
        <v>969</v>
      </c>
      <c r="F15" s="541" t="s">
        <v>970</v>
      </c>
      <c r="G15" s="632" t="s">
        <v>971</v>
      </c>
      <c r="H15" s="632"/>
      <c r="I15" s="543" t="s">
        <v>972</v>
      </c>
    </row>
    <row r="16" spans="1:9" ht="24" customHeight="1">
      <c r="A16" s="631" t="s">
        <v>973</v>
      </c>
      <c r="B16" s="631"/>
      <c r="C16" s="541" t="s">
        <v>974</v>
      </c>
      <c r="D16" s="541" t="s">
        <v>975</v>
      </c>
      <c r="E16" s="541" t="s">
        <v>976</v>
      </c>
      <c r="F16" s="541" t="s">
        <v>977</v>
      </c>
      <c r="G16" s="632" t="s">
        <v>978</v>
      </c>
      <c r="H16" s="632"/>
      <c r="I16" s="543" t="s">
        <v>979</v>
      </c>
    </row>
    <row r="17" spans="1:9" ht="24" customHeight="1">
      <c r="A17" s="631" t="s">
        <v>980</v>
      </c>
      <c r="B17" s="631"/>
      <c r="C17" s="541" t="s">
        <v>981</v>
      </c>
      <c r="D17" s="541" t="s">
        <v>982</v>
      </c>
      <c r="E17" s="541" t="s">
        <v>983</v>
      </c>
      <c r="F17" s="541" t="s">
        <v>984</v>
      </c>
      <c r="G17" s="632" t="s">
        <v>985</v>
      </c>
      <c r="H17" s="632"/>
      <c r="I17" s="543" t="s">
        <v>986</v>
      </c>
    </row>
    <row r="18" spans="1:9" ht="24" customHeight="1">
      <c r="A18" s="631" t="s">
        <v>987</v>
      </c>
      <c r="B18" s="631"/>
      <c r="C18" s="541" t="s">
        <v>988</v>
      </c>
      <c r="D18" s="541" t="s">
        <v>989</v>
      </c>
      <c r="E18" s="541" t="s">
        <v>990</v>
      </c>
      <c r="F18" s="541" t="s">
        <v>991</v>
      </c>
      <c r="G18" s="632" t="s">
        <v>992</v>
      </c>
      <c r="H18" s="632"/>
      <c r="I18" s="543" t="s">
        <v>993</v>
      </c>
    </row>
    <row r="19" spans="1:9" ht="24" customHeight="1">
      <c r="A19" s="631" t="s">
        <v>994</v>
      </c>
      <c r="B19" s="631"/>
      <c r="C19" s="541" t="s">
        <v>995</v>
      </c>
      <c r="D19" s="541" t="s">
        <v>996</v>
      </c>
      <c r="E19" s="541" t="s">
        <v>997</v>
      </c>
      <c r="F19" s="541" t="s">
        <v>998</v>
      </c>
      <c r="G19" s="632" t="s">
        <v>999</v>
      </c>
      <c r="H19" s="632"/>
      <c r="I19" s="543" t="s">
        <v>1000</v>
      </c>
    </row>
    <row r="20" spans="1:9" ht="24" customHeight="1">
      <c r="A20" s="631" t="s">
        <v>1001</v>
      </c>
      <c r="B20" s="631"/>
      <c r="C20" s="541" t="s">
        <v>1002</v>
      </c>
      <c r="D20" s="541" t="s">
        <v>1003</v>
      </c>
      <c r="E20" s="541" t="s">
        <v>1004</v>
      </c>
      <c r="F20" s="541" t="s">
        <v>1005</v>
      </c>
      <c r="G20" s="632" t="s">
        <v>1006</v>
      </c>
      <c r="H20" s="632"/>
      <c r="I20" s="543" t="s">
        <v>1007</v>
      </c>
    </row>
    <row r="21" spans="1:9" ht="24" customHeight="1">
      <c r="A21" s="631" t="s">
        <v>1008</v>
      </c>
      <c r="B21" s="631"/>
      <c r="C21" s="541" t="s">
        <v>1009</v>
      </c>
      <c r="D21" s="541" t="s">
        <v>1010</v>
      </c>
      <c r="E21" s="541" t="s">
        <v>1011</v>
      </c>
      <c r="F21" s="541" t="s">
        <v>1012</v>
      </c>
      <c r="G21" s="632" t="s">
        <v>1013</v>
      </c>
      <c r="H21" s="632"/>
      <c r="I21" s="543" t="s">
        <v>1014</v>
      </c>
    </row>
    <row r="22" spans="1:9" ht="24" customHeight="1">
      <c r="A22" s="631" t="s">
        <v>1015</v>
      </c>
      <c r="B22" s="631"/>
      <c r="C22" s="541" t="s">
        <v>1016</v>
      </c>
      <c r="D22" s="541" t="s">
        <v>1017</v>
      </c>
      <c r="E22" s="541" t="s">
        <v>1018</v>
      </c>
      <c r="F22" s="541" t="s">
        <v>1019</v>
      </c>
      <c r="G22" s="632" t="s">
        <v>1020</v>
      </c>
      <c r="H22" s="632"/>
      <c r="I22" s="543" t="s">
        <v>1021</v>
      </c>
    </row>
    <row r="23" spans="1:9" ht="24" customHeight="1">
      <c r="A23" s="631" t="s">
        <v>1022</v>
      </c>
      <c r="B23" s="631"/>
      <c r="C23" s="541" t="s">
        <v>1023</v>
      </c>
      <c r="D23" s="541" t="s">
        <v>1024</v>
      </c>
      <c r="E23" s="541" t="s">
        <v>1025</v>
      </c>
      <c r="F23" s="541" t="s">
        <v>1026</v>
      </c>
      <c r="G23" s="632" t="s">
        <v>1027</v>
      </c>
      <c r="H23" s="632"/>
      <c r="I23" s="543" t="s">
        <v>1028</v>
      </c>
    </row>
    <row r="24" spans="1:9" ht="24" customHeight="1">
      <c r="A24" s="631" t="s">
        <v>1029</v>
      </c>
      <c r="B24" s="631"/>
      <c r="C24" s="541" t="s">
        <v>1030</v>
      </c>
      <c r="D24" s="541" t="s">
        <v>1031</v>
      </c>
      <c r="E24" s="541" t="s">
        <v>1032</v>
      </c>
      <c r="F24" s="541" t="s">
        <v>1033</v>
      </c>
      <c r="G24" s="632" t="s">
        <v>1034</v>
      </c>
      <c r="H24" s="632"/>
      <c r="I24" s="543" t="s">
        <v>1035</v>
      </c>
    </row>
    <row r="25" spans="1:9" ht="24" customHeight="1">
      <c r="A25" s="631" t="s">
        <v>1036</v>
      </c>
      <c r="B25" s="631"/>
      <c r="C25" s="541" t="s">
        <v>1037</v>
      </c>
      <c r="D25" s="541" t="s">
        <v>1038</v>
      </c>
      <c r="E25" s="541" t="s">
        <v>1039</v>
      </c>
      <c r="F25" s="541" t="s">
        <v>1040</v>
      </c>
      <c r="G25" s="632" t="s">
        <v>1041</v>
      </c>
      <c r="H25" s="632"/>
      <c r="I25" s="543" t="s">
        <v>1042</v>
      </c>
    </row>
    <row r="26" spans="1:9" ht="24" customHeight="1">
      <c r="A26" s="631" t="s">
        <v>1043</v>
      </c>
      <c r="B26" s="631"/>
      <c r="C26" s="541" t="s">
        <v>1044</v>
      </c>
      <c r="D26" s="541" t="s">
        <v>1045</v>
      </c>
      <c r="E26" s="541" t="s">
        <v>1046</v>
      </c>
      <c r="F26" s="541" t="s">
        <v>1047</v>
      </c>
      <c r="G26" s="632" t="s">
        <v>1048</v>
      </c>
      <c r="H26" s="632"/>
      <c r="I26" s="543" t="s">
        <v>1049</v>
      </c>
    </row>
    <row r="27" spans="1:9" ht="24" customHeight="1">
      <c r="A27" s="631" t="s">
        <v>1050</v>
      </c>
      <c r="B27" s="631"/>
      <c r="C27" s="632" t="s">
        <v>1051</v>
      </c>
      <c r="D27" s="632" t="s">
        <v>1052</v>
      </c>
      <c r="E27" s="632" t="s">
        <v>1053</v>
      </c>
      <c r="F27" s="632" t="s">
        <v>1054</v>
      </c>
      <c r="G27" s="632" t="s">
        <v>1055</v>
      </c>
      <c r="H27" s="632"/>
      <c r="I27" s="637" t="s">
        <v>1056</v>
      </c>
    </row>
    <row r="28" spans="1:9" ht="409.6" hidden="1" customHeight="1">
      <c r="A28" s="631"/>
      <c r="B28" s="631"/>
      <c r="C28" s="632"/>
      <c r="D28" s="632"/>
      <c r="E28" s="632"/>
      <c r="F28" s="632"/>
      <c r="G28" s="632"/>
      <c r="H28" s="632"/>
      <c r="I28" s="637"/>
    </row>
    <row r="29" spans="1:9" ht="24" customHeight="1">
      <c r="A29" s="631" t="s">
        <v>1057</v>
      </c>
      <c r="B29" s="631"/>
      <c r="C29" s="541" t="s">
        <v>1058</v>
      </c>
      <c r="D29" s="541" t="s">
        <v>1059</v>
      </c>
      <c r="E29" s="541" t="s">
        <v>1060</v>
      </c>
      <c r="F29" s="541" t="s">
        <v>1061</v>
      </c>
      <c r="G29" s="632" t="s">
        <v>1062</v>
      </c>
      <c r="H29" s="632"/>
      <c r="I29" s="543" t="s">
        <v>1063</v>
      </c>
    </row>
    <row r="30" spans="1:9" ht="24" customHeight="1">
      <c r="A30" s="631" t="s">
        <v>1064</v>
      </c>
      <c r="B30" s="631"/>
      <c r="C30" s="541" t="s">
        <v>1065</v>
      </c>
      <c r="D30" s="541" t="s">
        <v>1066</v>
      </c>
      <c r="E30" s="541" t="s">
        <v>1067</v>
      </c>
      <c r="F30" s="541" t="s">
        <v>1068</v>
      </c>
      <c r="G30" s="632" t="s">
        <v>1069</v>
      </c>
      <c r="H30" s="632"/>
      <c r="I30" s="543" t="s">
        <v>1070</v>
      </c>
    </row>
    <row r="31" spans="1:9" ht="24" customHeight="1">
      <c r="A31" s="631" t="s">
        <v>1071</v>
      </c>
      <c r="B31" s="631"/>
      <c r="C31" s="541" t="s">
        <v>1072</v>
      </c>
      <c r="D31" s="541" t="s">
        <v>1073</v>
      </c>
      <c r="E31" s="541" t="s">
        <v>1074</v>
      </c>
      <c r="F31" s="541" t="s">
        <v>1075</v>
      </c>
      <c r="G31" s="632" t="s">
        <v>1076</v>
      </c>
      <c r="H31" s="632"/>
      <c r="I31" s="543" t="s">
        <v>1077</v>
      </c>
    </row>
    <row r="32" spans="1:9" ht="24" customHeight="1">
      <c r="A32" s="631" t="s">
        <v>1078</v>
      </c>
      <c r="B32" s="631"/>
      <c r="C32" s="541" t="s">
        <v>782</v>
      </c>
      <c r="D32" s="541" t="s">
        <v>783</v>
      </c>
      <c r="E32" s="541" t="s">
        <v>784</v>
      </c>
      <c r="F32" s="541" t="s">
        <v>785</v>
      </c>
      <c r="G32" s="632" t="s">
        <v>786</v>
      </c>
      <c r="H32" s="632"/>
      <c r="I32" s="543" t="s">
        <v>787</v>
      </c>
    </row>
    <row r="33" spans="1:9" ht="24" customHeight="1">
      <c r="A33" s="631" t="s">
        <v>1079</v>
      </c>
      <c r="B33" s="631"/>
      <c r="C33" s="541" t="s">
        <v>1080</v>
      </c>
      <c r="D33" s="541" t="s">
        <v>1081</v>
      </c>
      <c r="E33" s="541" t="s">
        <v>1082</v>
      </c>
      <c r="F33" s="541" t="s">
        <v>1083</v>
      </c>
      <c r="G33" s="632" t="s">
        <v>1084</v>
      </c>
      <c r="H33" s="632"/>
      <c r="I33" s="543" t="s">
        <v>1085</v>
      </c>
    </row>
    <row r="34" spans="1:9" ht="24" customHeight="1">
      <c r="A34" s="631" t="s">
        <v>1086</v>
      </c>
      <c r="B34" s="631"/>
      <c r="C34" s="541" t="s">
        <v>1087</v>
      </c>
      <c r="D34" s="541" t="s">
        <v>1088</v>
      </c>
      <c r="E34" s="541" t="s">
        <v>1089</v>
      </c>
      <c r="F34" s="541" t="s">
        <v>1090</v>
      </c>
      <c r="G34" s="632" t="s">
        <v>1091</v>
      </c>
      <c r="H34" s="632"/>
      <c r="I34" s="543" t="s">
        <v>1092</v>
      </c>
    </row>
    <row r="35" spans="1:9" ht="24" customHeight="1">
      <c r="A35" s="631" t="s">
        <v>1093</v>
      </c>
      <c r="B35" s="631"/>
      <c r="C35" s="541" t="s">
        <v>1094</v>
      </c>
      <c r="D35" s="541" t="s">
        <v>545</v>
      </c>
      <c r="E35" s="541" t="s">
        <v>1094</v>
      </c>
      <c r="F35" s="541" t="s">
        <v>1095</v>
      </c>
      <c r="G35" s="632" t="s">
        <v>1096</v>
      </c>
      <c r="H35" s="632"/>
      <c r="I35" s="543" t="s">
        <v>1097</v>
      </c>
    </row>
    <row r="36" spans="1:9" ht="24" customHeight="1">
      <c r="A36" s="631" t="s">
        <v>1098</v>
      </c>
      <c r="B36" s="631"/>
      <c r="C36" s="541" t="s">
        <v>1099</v>
      </c>
      <c r="D36" s="541" t="s">
        <v>1100</v>
      </c>
      <c r="E36" s="541" t="s">
        <v>1101</v>
      </c>
      <c r="F36" s="541" t="s">
        <v>1102</v>
      </c>
      <c r="G36" s="632" t="s">
        <v>1103</v>
      </c>
      <c r="H36" s="632"/>
      <c r="I36" s="543" t="s">
        <v>1104</v>
      </c>
    </row>
    <row r="37" spans="1:9" ht="24" customHeight="1">
      <c r="A37" s="631" t="s">
        <v>1105</v>
      </c>
      <c r="B37" s="631"/>
      <c r="C37" s="541" t="s">
        <v>1106</v>
      </c>
      <c r="D37" s="541" t="s">
        <v>1107</v>
      </c>
      <c r="E37" s="541" t="s">
        <v>1108</v>
      </c>
      <c r="F37" s="541" t="s">
        <v>1109</v>
      </c>
      <c r="G37" s="632" t="s">
        <v>1110</v>
      </c>
      <c r="H37" s="632"/>
      <c r="I37" s="543" t="s">
        <v>1111</v>
      </c>
    </row>
    <row r="38" spans="1:9" ht="24" customHeight="1">
      <c r="A38" s="631" t="s">
        <v>1112</v>
      </c>
      <c r="B38" s="631"/>
      <c r="C38" s="541" t="s">
        <v>545</v>
      </c>
      <c r="D38" s="541" t="s">
        <v>1113</v>
      </c>
      <c r="E38" s="541" t="s">
        <v>1113</v>
      </c>
      <c r="F38" s="541" t="s">
        <v>712</v>
      </c>
      <c r="G38" s="632" t="s">
        <v>713</v>
      </c>
      <c r="H38" s="632"/>
      <c r="I38" s="543" t="s">
        <v>1114</v>
      </c>
    </row>
    <row r="39" spans="1:9" ht="24" customHeight="1">
      <c r="A39" s="631" t="s">
        <v>1115</v>
      </c>
      <c r="B39" s="631"/>
      <c r="C39" s="541" t="s">
        <v>545</v>
      </c>
      <c r="D39" s="541" t="s">
        <v>1116</v>
      </c>
      <c r="E39" s="541" t="s">
        <v>1116</v>
      </c>
      <c r="F39" s="541" t="s">
        <v>1117</v>
      </c>
      <c r="G39" s="632" t="s">
        <v>1118</v>
      </c>
      <c r="H39" s="632"/>
      <c r="I39" s="543" t="s">
        <v>1119</v>
      </c>
    </row>
    <row r="40" spans="1:9" ht="24" customHeight="1">
      <c r="A40" s="636" t="s">
        <v>833</v>
      </c>
      <c r="B40" s="636"/>
      <c r="C40" s="541" t="s">
        <v>834</v>
      </c>
      <c r="D40" s="541" t="s">
        <v>1120</v>
      </c>
      <c r="E40" s="541" t="s">
        <v>1121</v>
      </c>
      <c r="F40" s="541" t="s">
        <v>837</v>
      </c>
      <c r="G40" s="632" t="s">
        <v>838</v>
      </c>
      <c r="H40" s="632"/>
      <c r="I40" s="543" t="s">
        <v>1122</v>
      </c>
    </row>
    <row r="41" spans="1:9" ht="24" customHeight="1">
      <c r="A41" s="631" t="s">
        <v>945</v>
      </c>
      <c r="B41" s="631"/>
      <c r="C41" s="541" t="s">
        <v>545</v>
      </c>
      <c r="D41" s="541" t="s">
        <v>1123</v>
      </c>
      <c r="E41" s="541" t="s">
        <v>1123</v>
      </c>
      <c r="F41" s="541" t="s">
        <v>1124</v>
      </c>
      <c r="G41" s="632" t="s">
        <v>1125</v>
      </c>
      <c r="H41" s="632"/>
      <c r="I41" s="543" t="s">
        <v>1126</v>
      </c>
    </row>
    <row r="42" spans="1:9" ht="24" customHeight="1">
      <c r="A42" s="631" t="s">
        <v>952</v>
      </c>
      <c r="B42" s="631"/>
      <c r="C42" s="541" t="s">
        <v>915</v>
      </c>
      <c r="D42" s="541" t="s">
        <v>1127</v>
      </c>
      <c r="E42" s="541" t="s">
        <v>1128</v>
      </c>
      <c r="F42" s="541" t="s">
        <v>918</v>
      </c>
      <c r="G42" s="632" t="s">
        <v>919</v>
      </c>
      <c r="H42" s="632"/>
      <c r="I42" s="543" t="s">
        <v>1129</v>
      </c>
    </row>
    <row r="43" spans="1:9" ht="24" customHeight="1">
      <c r="A43" s="631" t="s">
        <v>959</v>
      </c>
      <c r="B43" s="631"/>
      <c r="C43" s="541" t="s">
        <v>545</v>
      </c>
      <c r="D43" s="541" t="s">
        <v>883</v>
      </c>
      <c r="E43" s="541" t="s">
        <v>883</v>
      </c>
      <c r="F43" s="541" t="s">
        <v>883</v>
      </c>
      <c r="G43" s="632" t="s">
        <v>545</v>
      </c>
      <c r="H43" s="632"/>
      <c r="I43" s="543" t="s">
        <v>545</v>
      </c>
    </row>
    <row r="44" spans="1:9" ht="24" customHeight="1">
      <c r="A44" s="631" t="s">
        <v>966</v>
      </c>
      <c r="B44" s="631"/>
      <c r="C44" s="541" t="s">
        <v>545</v>
      </c>
      <c r="D44" s="541" t="s">
        <v>1130</v>
      </c>
      <c r="E44" s="541" t="s">
        <v>1130</v>
      </c>
      <c r="F44" s="541" t="s">
        <v>1130</v>
      </c>
      <c r="G44" s="632" t="s">
        <v>545</v>
      </c>
      <c r="H44" s="632"/>
      <c r="I44" s="543" t="s">
        <v>545</v>
      </c>
    </row>
    <row r="45" spans="1:9" ht="24" customHeight="1">
      <c r="A45" s="631" t="s">
        <v>973</v>
      </c>
      <c r="B45" s="631"/>
      <c r="C45" s="541" t="s">
        <v>1131</v>
      </c>
      <c r="D45" s="541" t="s">
        <v>1132</v>
      </c>
      <c r="E45" s="541" t="s">
        <v>1133</v>
      </c>
      <c r="F45" s="541" t="s">
        <v>893</v>
      </c>
      <c r="G45" s="632" t="s">
        <v>894</v>
      </c>
      <c r="H45" s="632"/>
      <c r="I45" s="543" t="s">
        <v>1134</v>
      </c>
    </row>
    <row r="46" spans="1:9" ht="24" customHeight="1">
      <c r="A46" s="631" t="s">
        <v>980</v>
      </c>
      <c r="B46" s="631"/>
      <c r="C46" s="541" t="s">
        <v>902</v>
      </c>
      <c r="D46" s="541" t="s">
        <v>1135</v>
      </c>
      <c r="E46" s="541" t="s">
        <v>1136</v>
      </c>
      <c r="F46" s="541" t="s">
        <v>1137</v>
      </c>
      <c r="G46" s="632" t="s">
        <v>882</v>
      </c>
      <c r="H46" s="632"/>
      <c r="I46" s="543" t="s">
        <v>1138</v>
      </c>
    </row>
    <row r="47" spans="1:9" ht="24" customHeight="1">
      <c r="A47" s="631" t="s">
        <v>994</v>
      </c>
      <c r="B47" s="631"/>
      <c r="C47" s="541" t="s">
        <v>545</v>
      </c>
      <c r="D47" s="541" t="s">
        <v>1139</v>
      </c>
      <c r="E47" s="541" t="s">
        <v>1139</v>
      </c>
      <c r="F47" s="541" t="s">
        <v>1139</v>
      </c>
      <c r="G47" s="632" t="s">
        <v>1139</v>
      </c>
      <c r="H47" s="632"/>
      <c r="I47" s="543" t="s">
        <v>545</v>
      </c>
    </row>
    <row r="48" spans="1:9" ht="24" customHeight="1">
      <c r="A48" s="631" t="s">
        <v>1015</v>
      </c>
      <c r="B48" s="631"/>
      <c r="C48" s="541" t="s">
        <v>1140</v>
      </c>
      <c r="D48" s="541" t="s">
        <v>1141</v>
      </c>
      <c r="E48" s="541" t="s">
        <v>1142</v>
      </c>
      <c r="F48" s="541" t="s">
        <v>1143</v>
      </c>
      <c r="G48" s="632" t="s">
        <v>1144</v>
      </c>
      <c r="H48" s="632"/>
      <c r="I48" s="543" t="s">
        <v>1145</v>
      </c>
    </row>
    <row r="49" spans="1:9" ht="24" customHeight="1">
      <c r="A49" s="631" t="s">
        <v>1036</v>
      </c>
      <c r="B49" s="631"/>
      <c r="C49" s="541" t="s">
        <v>545</v>
      </c>
      <c r="D49" s="541" t="s">
        <v>1146</v>
      </c>
      <c r="E49" s="541" t="s">
        <v>1146</v>
      </c>
      <c r="F49" s="541" t="s">
        <v>545</v>
      </c>
      <c r="G49" s="632" t="s">
        <v>545</v>
      </c>
      <c r="H49" s="632"/>
      <c r="I49" s="543" t="s">
        <v>1146</v>
      </c>
    </row>
    <row r="50" spans="1:9" ht="24" customHeight="1">
      <c r="A50" s="631" t="s">
        <v>1050</v>
      </c>
      <c r="B50" s="631"/>
      <c r="C50" s="541" t="s">
        <v>545</v>
      </c>
      <c r="D50" s="541" t="s">
        <v>1147</v>
      </c>
      <c r="E50" s="541" t="s">
        <v>1147</v>
      </c>
      <c r="F50" s="541" t="s">
        <v>1148</v>
      </c>
      <c r="G50" s="632" t="s">
        <v>545</v>
      </c>
      <c r="H50" s="632"/>
      <c r="I50" s="543" t="s">
        <v>1149</v>
      </c>
    </row>
    <row r="51" spans="1:9" ht="24" customHeight="1">
      <c r="A51" s="631" t="s">
        <v>1057</v>
      </c>
      <c r="B51" s="631"/>
      <c r="C51" s="541" t="s">
        <v>1150</v>
      </c>
      <c r="D51" s="541" t="s">
        <v>1151</v>
      </c>
      <c r="E51" s="541" t="s">
        <v>1152</v>
      </c>
      <c r="F51" s="541" t="s">
        <v>850</v>
      </c>
      <c r="G51" s="632" t="s">
        <v>545</v>
      </c>
      <c r="H51" s="632"/>
      <c r="I51" s="543" t="s">
        <v>1153</v>
      </c>
    </row>
    <row r="52" spans="1:9" ht="24" customHeight="1">
      <c r="A52" s="631" t="s">
        <v>1064</v>
      </c>
      <c r="B52" s="631"/>
      <c r="C52" s="541" t="s">
        <v>545</v>
      </c>
      <c r="D52" s="541" t="s">
        <v>1154</v>
      </c>
      <c r="E52" s="541" t="s">
        <v>1154</v>
      </c>
      <c r="F52" s="541" t="s">
        <v>1155</v>
      </c>
      <c r="G52" s="632" t="s">
        <v>1156</v>
      </c>
      <c r="H52" s="632"/>
      <c r="I52" s="543" t="s">
        <v>1157</v>
      </c>
    </row>
    <row r="53" spans="1:9" ht="24" customHeight="1">
      <c r="A53" s="631" t="s">
        <v>1078</v>
      </c>
      <c r="B53" s="631"/>
      <c r="C53" s="541" t="s">
        <v>908</v>
      </c>
      <c r="D53" s="541" t="s">
        <v>1158</v>
      </c>
      <c r="E53" s="541" t="s">
        <v>1159</v>
      </c>
      <c r="F53" s="541" t="s">
        <v>1158</v>
      </c>
      <c r="G53" s="632" t="s">
        <v>911</v>
      </c>
      <c r="H53" s="632"/>
      <c r="I53" s="543" t="s">
        <v>908</v>
      </c>
    </row>
    <row r="54" spans="1:9" ht="24" customHeight="1">
      <c r="A54" s="631" t="s">
        <v>1079</v>
      </c>
      <c r="B54" s="631"/>
      <c r="C54" s="541" t="s">
        <v>1160</v>
      </c>
      <c r="D54" s="541" t="s">
        <v>1161</v>
      </c>
      <c r="E54" s="541" t="s">
        <v>1162</v>
      </c>
      <c r="F54" s="541" t="s">
        <v>1163</v>
      </c>
      <c r="G54" s="632" t="s">
        <v>1164</v>
      </c>
      <c r="H54" s="632"/>
      <c r="I54" s="543" t="s">
        <v>1165</v>
      </c>
    </row>
    <row r="55" spans="1:9" ht="24" customHeight="1" thickBot="1">
      <c r="A55" s="631" t="s">
        <v>1105</v>
      </c>
      <c r="B55" s="631"/>
      <c r="C55" s="541" t="s">
        <v>1166</v>
      </c>
      <c r="D55" s="541" t="s">
        <v>1167</v>
      </c>
      <c r="E55" s="541" t="s">
        <v>1168</v>
      </c>
      <c r="F55" s="541" t="s">
        <v>1167</v>
      </c>
      <c r="G55" s="632" t="s">
        <v>1169</v>
      </c>
      <c r="H55" s="632"/>
      <c r="I55" s="543" t="s">
        <v>1166</v>
      </c>
    </row>
    <row r="56" spans="1:9" ht="26.25" customHeight="1" thickBot="1">
      <c r="A56" s="633" t="s">
        <v>1170</v>
      </c>
      <c r="B56" s="634"/>
      <c r="C56" s="545" t="s">
        <v>931</v>
      </c>
      <c r="D56" s="545" t="s">
        <v>1171</v>
      </c>
      <c r="E56" s="545" t="s">
        <v>1172</v>
      </c>
      <c r="F56" s="545" t="s">
        <v>934</v>
      </c>
      <c r="G56" s="635" t="s">
        <v>935</v>
      </c>
      <c r="H56" s="635"/>
      <c r="I56" s="546" t="s">
        <v>1173</v>
      </c>
    </row>
  </sheetData>
  <mergeCells count="109">
    <mergeCell ref="A56:B56"/>
    <mergeCell ref="G56:H56"/>
    <mergeCell ref="A53:B53"/>
    <mergeCell ref="G53:H53"/>
    <mergeCell ref="A54:B54"/>
    <mergeCell ref="G54:H54"/>
    <mergeCell ref="A55:B55"/>
    <mergeCell ref="G55:H55"/>
    <mergeCell ref="A50:B50"/>
    <mergeCell ref="G50:H50"/>
    <mergeCell ref="A51:B51"/>
    <mergeCell ref="G51:H51"/>
    <mergeCell ref="A52:B52"/>
    <mergeCell ref="G52:H52"/>
    <mergeCell ref="A47:B47"/>
    <mergeCell ref="G47:H47"/>
    <mergeCell ref="A48:B48"/>
    <mergeCell ref="G48:H48"/>
    <mergeCell ref="A49:B49"/>
    <mergeCell ref="G49:H49"/>
    <mergeCell ref="A44:B44"/>
    <mergeCell ref="G44:H44"/>
    <mergeCell ref="A45:B45"/>
    <mergeCell ref="G45:H45"/>
    <mergeCell ref="A46:B46"/>
    <mergeCell ref="G46:H46"/>
    <mergeCell ref="A41:B41"/>
    <mergeCell ref="G41:H41"/>
    <mergeCell ref="A42:B42"/>
    <mergeCell ref="G42:H42"/>
    <mergeCell ref="A43:B43"/>
    <mergeCell ref="G43:H43"/>
    <mergeCell ref="A38:B38"/>
    <mergeCell ref="G38:H38"/>
    <mergeCell ref="A39:B39"/>
    <mergeCell ref="G39:H39"/>
    <mergeCell ref="A40:B40"/>
    <mergeCell ref="G40:H40"/>
    <mergeCell ref="A35:B35"/>
    <mergeCell ref="G35:H35"/>
    <mergeCell ref="A36:B36"/>
    <mergeCell ref="G36:H36"/>
    <mergeCell ref="A37:B37"/>
    <mergeCell ref="G37:H37"/>
    <mergeCell ref="A32:B32"/>
    <mergeCell ref="G32:H32"/>
    <mergeCell ref="A33:B33"/>
    <mergeCell ref="G33:H33"/>
    <mergeCell ref="A34:B34"/>
    <mergeCell ref="G34:H34"/>
    <mergeCell ref="I27:I28"/>
    <mergeCell ref="A29:B29"/>
    <mergeCell ref="G29:H29"/>
    <mergeCell ref="A30:B30"/>
    <mergeCell ref="G30:H30"/>
    <mergeCell ref="A31:B31"/>
    <mergeCell ref="G31:H31"/>
    <mergeCell ref="A26:B26"/>
    <mergeCell ref="G26:H26"/>
    <mergeCell ref="A27:B28"/>
    <mergeCell ref="C27:C28"/>
    <mergeCell ref="D27:D28"/>
    <mergeCell ref="E27:E28"/>
    <mergeCell ref="F27:F28"/>
    <mergeCell ref="G27:H28"/>
    <mergeCell ref="A23:B23"/>
    <mergeCell ref="G23:H23"/>
    <mergeCell ref="A24:B24"/>
    <mergeCell ref="G24:H24"/>
    <mergeCell ref="A25:B25"/>
    <mergeCell ref="G25:H25"/>
    <mergeCell ref="A20:B20"/>
    <mergeCell ref="G20:H20"/>
    <mergeCell ref="A21:B21"/>
    <mergeCell ref="G21:H21"/>
    <mergeCell ref="A22:B22"/>
    <mergeCell ref="G22:H22"/>
    <mergeCell ref="A17:B17"/>
    <mergeCell ref="G17:H17"/>
    <mergeCell ref="A18:B18"/>
    <mergeCell ref="G18:H18"/>
    <mergeCell ref="A19:B19"/>
    <mergeCell ref="G19:H19"/>
    <mergeCell ref="A14:B14"/>
    <mergeCell ref="G14:H14"/>
    <mergeCell ref="A15:B15"/>
    <mergeCell ref="G15:H15"/>
    <mergeCell ref="A16:B16"/>
    <mergeCell ref="G16:H16"/>
    <mergeCell ref="A11:B11"/>
    <mergeCell ref="G11:H11"/>
    <mergeCell ref="A12:B12"/>
    <mergeCell ref="G12:H12"/>
    <mergeCell ref="A13:B13"/>
    <mergeCell ref="G13:H13"/>
    <mergeCell ref="A7:B9"/>
    <mergeCell ref="C7:H7"/>
    <mergeCell ref="I7:I8"/>
    <mergeCell ref="G8:H8"/>
    <mergeCell ref="G9:H9"/>
    <mergeCell ref="A10:B10"/>
    <mergeCell ref="G10:H10"/>
    <mergeCell ref="A1:A5"/>
    <mergeCell ref="B1:G1"/>
    <mergeCell ref="H1:I5"/>
    <mergeCell ref="B2:G2"/>
    <mergeCell ref="B3:G3"/>
    <mergeCell ref="B4:G4"/>
    <mergeCell ref="B5:G5"/>
  </mergeCells>
  <printOptions horizontalCentered="1"/>
  <pageMargins left="0.19685039370078741" right="0.19685039370078741" top="0.19685039370078741" bottom="0.19685039370078741" header="0.51181102362204722" footer="0.51181102362204722"/>
  <pageSetup pageOrder="overThenDown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zoomScaleNormal="100" workbookViewId="0">
      <selection activeCell="M15" sqref="M15"/>
    </sheetView>
  </sheetViews>
  <sheetFormatPr baseColWidth="10" defaultColWidth="9.140625" defaultRowHeight="12.75"/>
  <cols>
    <col min="1" max="1" width="15.140625" style="537" customWidth="1"/>
    <col min="2" max="2" width="20.5703125" style="537" customWidth="1"/>
    <col min="3" max="3" width="17.140625" style="537" customWidth="1"/>
    <col min="4" max="4" width="14.28515625" style="537" customWidth="1"/>
    <col min="5" max="5" width="15.28515625" style="537" bestFit="1" customWidth="1"/>
    <col min="6" max="6" width="14.28515625" style="537" customWidth="1"/>
    <col min="7" max="7" width="13.85546875" style="537" customWidth="1"/>
    <col min="8" max="8" width="0.85546875" style="537" customWidth="1"/>
    <col min="9" max="9" width="16.140625" style="537" customWidth="1"/>
    <col min="10" max="256" width="9.140625" style="537"/>
    <col min="257" max="257" width="15.140625" style="537" customWidth="1"/>
    <col min="258" max="258" width="20.5703125" style="537" customWidth="1"/>
    <col min="259" max="259" width="17.140625" style="537" customWidth="1"/>
    <col min="260" max="260" width="14.28515625" style="537" customWidth="1"/>
    <col min="261" max="261" width="15.28515625" style="537" bestFit="1" customWidth="1"/>
    <col min="262" max="262" width="14.28515625" style="537" customWidth="1"/>
    <col min="263" max="263" width="13.85546875" style="537" customWidth="1"/>
    <col min="264" max="264" width="0.85546875" style="537" customWidth="1"/>
    <col min="265" max="265" width="16.140625" style="537" customWidth="1"/>
    <col min="266" max="512" width="9.140625" style="537"/>
    <col min="513" max="513" width="15.140625" style="537" customWidth="1"/>
    <col min="514" max="514" width="20.5703125" style="537" customWidth="1"/>
    <col min="515" max="515" width="17.140625" style="537" customWidth="1"/>
    <col min="516" max="516" width="14.28515625" style="537" customWidth="1"/>
    <col min="517" max="517" width="15.28515625" style="537" bestFit="1" customWidth="1"/>
    <col min="518" max="518" width="14.28515625" style="537" customWidth="1"/>
    <col min="519" max="519" width="13.85546875" style="537" customWidth="1"/>
    <col min="520" max="520" width="0.85546875" style="537" customWidth="1"/>
    <col min="521" max="521" width="16.140625" style="537" customWidth="1"/>
    <col min="522" max="768" width="9.140625" style="537"/>
    <col min="769" max="769" width="15.140625" style="537" customWidth="1"/>
    <col min="770" max="770" width="20.5703125" style="537" customWidth="1"/>
    <col min="771" max="771" width="17.140625" style="537" customWidth="1"/>
    <col min="772" max="772" width="14.28515625" style="537" customWidth="1"/>
    <col min="773" max="773" width="15.28515625" style="537" bestFit="1" customWidth="1"/>
    <col min="774" max="774" width="14.28515625" style="537" customWidth="1"/>
    <col min="775" max="775" width="13.85546875" style="537" customWidth="1"/>
    <col min="776" max="776" width="0.85546875" style="537" customWidth="1"/>
    <col min="777" max="777" width="16.140625" style="537" customWidth="1"/>
    <col min="778" max="1024" width="9.140625" style="537"/>
    <col min="1025" max="1025" width="15.140625" style="537" customWidth="1"/>
    <col min="1026" max="1026" width="20.5703125" style="537" customWidth="1"/>
    <col min="1027" max="1027" width="17.140625" style="537" customWidth="1"/>
    <col min="1028" max="1028" width="14.28515625" style="537" customWidth="1"/>
    <col min="1029" max="1029" width="15.28515625" style="537" bestFit="1" customWidth="1"/>
    <col min="1030" max="1030" width="14.28515625" style="537" customWidth="1"/>
    <col min="1031" max="1031" width="13.85546875" style="537" customWidth="1"/>
    <col min="1032" max="1032" width="0.85546875" style="537" customWidth="1"/>
    <col min="1033" max="1033" width="16.140625" style="537" customWidth="1"/>
    <col min="1034" max="1280" width="9.140625" style="537"/>
    <col min="1281" max="1281" width="15.140625" style="537" customWidth="1"/>
    <col min="1282" max="1282" width="20.5703125" style="537" customWidth="1"/>
    <col min="1283" max="1283" width="17.140625" style="537" customWidth="1"/>
    <col min="1284" max="1284" width="14.28515625" style="537" customWidth="1"/>
    <col min="1285" max="1285" width="15.28515625" style="537" bestFit="1" customWidth="1"/>
    <col min="1286" max="1286" width="14.28515625" style="537" customWidth="1"/>
    <col min="1287" max="1287" width="13.85546875" style="537" customWidth="1"/>
    <col min="1288" max="1288" width="0.85546875" style="537" customWidth="1"/>
    <col min="1289" max="1289" width="16.140625" style="537" customWidth="1"/>
    <col min="1290" max="1536" width="9.140625" style="537"/>
    <col min="1537" max="1537" width="15.140625" style="537" customWidth="1"/>
    <col min="1538" max="1538" width="20.5703125" style="537" customWidth="1"/>
    <col min="1539" max="1539" width="17.140625" style="537" customWidth="1"/>
    <col min="1540" max="1540" width="14.28515625" style="537" customWidth="1"/>
    <col min="1541" max="1541" width="15.28515625" style="537" bestFit="1" customWidth="1"/>
    <col min="1542" max="1542" width="14.28515625" style="537" customWidth="1"/>
    <col min="1543" max="1543" width="13.85546875" style="537" customWidth="1"/>
    <col min="1544" max="1544" width="0.85546875" style="537" customWidth="1"/>
    <col min="1545" max="1545" width="16.140625" style="537" customWidth="1"/>
    <col min="1546" max="1792" width="9.140625" style="537"/>
    <col min="1793" max="1793" width="15.140625" style="537" customWidth="1"/>
    <col min="1794" max="1794" width="20.5703125" style="537" customWidth="1"/>
    <col min="1795" max="1795" width="17.140625" style="537" customWidth="1"/>
    <col min="1796" max="1796" width="14.28515625" style="537" customWidth="1"/>
    <col min="1797" max="1797" width="15.28515625" style="537" bestFit="1" customWidth="1"/>
    <col min="1798" max="1798" width="14.28515625" style="537" customWidth="1"/>
    <col min="1799" max="1799" width="13.85546875" style="537" customWidth="1"/>
    <col min="1800" max="1800" width="0.85546875" style="537" customWidth="1"/>
    <col min="1801" max="1801" width="16.140625" style="537" customWidth="1"/>
    <col min="1802" max="2048" width="9.140625" style="537"/>
    <col min="2049" max="2049" width="15.140625" style="537" customWidth="1"/>
    <col min="2050" max="2050" width="20.5703125" style="537" customWidth="1"/>
    <col min="2051" max="2051" width="17.140625" style="537" customWidth="1"/>
    <col min="2052" max="2052" width="14.28515625" style="537" customWidth="1"/>
    <col min="2053" max="2053" width="15.28515625" style="537" bestFit="1" customWidth="1"/>
    <col min="2054" max="2054" width="14.28515625" style="537" customWidth="1"/>
    <col min="2055" max="2055" width="13.85546875" style="537" customWidth="1"/>
    <col min="2056" max="2056" width="0.85546875" style="537" customWidth="1"/>
    <col min="2057" max="2057" width="16.140625" style="537" customWidth="1"/>
    <col min="2058" max="2304" width="9.140625" style="537"/>
    <col min="2305" max="2305" width="15.140625" style="537" customWidth="1"/>
    <col min="2306" max="2306" width="20.5703125" style="537" customWidth="1"/>
    <col min="2307" max="2307" width="17.140625" style="537" customWidth="1"/>
    <col min="2308" max="2308" width="14.28515625" style="537" customWidth="1"/>
    <col min="2309" max="2309" width="15.28515625" style="537" bestFit="1" customWidth="1"/>
    <col min="2310" max="2310" width="14.28515625" style="537" customWidth="1"/>
    <col min="2311" max="2311" width="13.85546875" style="537" customWidth="1"/>
    <col min="2312" max="2312" width="0.85546875" style="537" customWidth="1"/>
    <col min="2313" max="2313" width="16.140625" style="537" customWidth="1"/>
    <col min="2314" max="2560" width="9.140625" style="537"/>
    <col min="2561" max="2561" width="15.140625" style="537" customWidth="1"/>
    <col min="2562" max="2562" width="20.5703125" style="537" customWidth="1"/>
    <col min="2563" max="2563" width="17.140625" style="537" customWidth="1"/>
    <col min="2564" max="2564" width="14.28515625" style="537" customWidth="1"/>
    <col min="2565" max="2565" width="15.28515625" style="537" bestFit="1" customWidth="1"/>
    <col min="2566" max="2566" width="14.28515625" style="537" customWidth="1"/>
    <col min="2567" max="2567" width="13.85546875" style="537" customWidth="1"/>
    <col min="2568" max="2568" width="0.85546875" style="537" customWidth="1"/>
    <col min="2569" max="2569" width="16.140625" style="537" customWidth="1"/>
    <col min="2570" max="2816" width="9.140625" style="537"/>
    <col min="2817" max="2817" width="15.140625" style="537" customWidth="1"/>
    <col min="2818" max="2818" width="20.5703125" style="537" customWidth="1"/>
    <col min="2819" max="2819" width="17.140625" style="537" customWidth="1"/>
    <col min="2820" max="2820" width="14.28515625" style="537" customWidth="1"/>
    <col min="2821" max="2821" width="15.28515625" style="537" bestFit="1" customWidth="1"/>
    <col min="2822" max="2822" width="14.28515625" style="537" customWidth="1"/>
    <col min="2823" max="2823" width="13.85546875" style="537" customWidth="1"/>
    <col min="2824" max="2824" width="0.85546875" style="537" customWidth="1"/>
    <col min="2825" max="2825" width="16.140625" style="537" customWidth="1"/>
    <col min="2826" max="3072" width="9.140625" style="537"/>
    <col min="3073" max="3073" width="15.140625" style="537" customWidth="1"/>
    <col min="3074" max="3074" width="20.5703125" style="537" customWidth="1"/>
    <col min="3075" max="3075" width="17.140625" style="537" customWidth="1"/>
    <col min="3076" max="3076" width="14.28515625" style="537" customWidth="1"/>
    <col min="3077" max="3077" width="15.28515625" style="537" bestFit="1" customWidth="1"/>
    <col min="3078" max="3078" width="14.28515625" style="537" customWidth="1"/>
    <col min="3079" max="3079" width="13.85546875" style="537" customWidth="1"/>
    <col min="3080" max="3080" width="0.85546875" style="537" customWidth="1"/>
    <col min="3081" max="3081" width="16.140625" style="537" customWidth="1"/>
    <col min="3082" max="3328" width="9.140625" style="537"/>
    <col min="3329" max="3329" width="15.140625" style="537" customWidth="1"/>
    <col min="3330" max="3330" width="20.5703125" style="537" customWidth="1"/>
    <col min="3331" max="3331" width="17.140625" style="537" customWidth="1"/>
    <col min="3332" max="3332" width="14.28515625" style="537" customWidth="1"/>
    <col min="3333" max="3333" width="15.28515625" style="537" bestFit="1" customWidth="1"/>
    <col min="3334" max="3334" width="14.28515625" style="537" customWidth="1"/>
    <col min="3335" max="3335" width="13.85546875" style="537" customWidth="1"/>
    <col min="3336" max="3336" width="0.85546875" style="537" customWidth="1"/>
    <col min="3337" max="3337" width="16.140625" style="537" customWidth="1"/>
    <col min="3338" max="3584" width="9.140625" style="537"/>
    <col min="3585" max="3585" width="15.140625" style="537" customWidth="1"/>
    <col min="3586" max="3586" width="20.5703125" style="537" customWidth="1"/>
    <col min="3587" max="3587" width="17.140625" style="537" customWidth="1"/>
    <col min="3588" max="3588" width="14.28515625" style="537" customWidth="1"/>
    <col min="3589" max="3589" width="15.28515625" style="537" bestFit="1" customWidth="1"/>
    <col min="3590" max="3590" width="14.28515625" style="537" customWidth="1"/>
    <col min="3591" max="3591" width="13.85546875" style="537" customWidth="1"/>
    <col min="3592" max="3592" width="0.85546875" style="537" customWidth="1"/>
    <col min="3593" max="3593" width="16.140625" style="537" customWidth="1"/>
    <col min="3594" max="3840" width="9.140625" style="537"/>
    <col min="3841" max="3841" width="15.140625" style="537" customWidth="1"/>
    <col min="3842" max="3842" width="20.5703125" style="537" customWidth="1"/>
    <col min="3843" max="3843" width="17.140625" style="537" customWidth="1"/>
    <col min="3844" max="3844" width="14.28515625" style="537" customWidth="1"/>
    <col min="3845" max="3845" width="15.28515625" style="537" bestFit="1" customWidth="1"/>
    <col min="3846" max="3846" width="14.28515625" style="537" customWidth="1"/>
    <col min="3847" max="3847" width="13.85546875" style="537" customWidth="1"/>
    <col min="3848" max="3848" width="0.85546875" style="537" customWidth="1"/>
    <col min="3849" max="3849" width="16.140625" style="537" customWidth="1"/>
    <col min="3850" max="4096" width="9.140625" style="537"/>
    <col min="4097" max="4097" width="15.140625" style="537" customWidth="1"/>
    <col min="4098" max="4098" width="20.5703125" style="537" customWidth="1"/>
    <col min="4099" max="4099" width="17.140625" style="537" customWidth="1"/>
    <col min="4100" max="4100" width="14.28515625" style="537" customWidth="1"/>
    <col min="4101" max="4101" width="15.28515625" style="537" bestFit="1" customWidth="1"/>
    <col min="4102" max="4102" width="14.28515625" style="537" customWidth="1"/>
    <col min="4103" max="4103" width="13.85546875" style="537" customWidth="1"/>
    <col min="4104" max="4104" width="0.85546875" style="537" customWidth="1"/>
    <col min="4105" max="4105" width="16.140625" style="537" customWidth="1"/>
    <col min="4106" max="4352" width="9.140625" style="537"/>
    <col min="4353" max="4353" width="15.140625" style="537" customWidth="1"/>
    <col min="4354" max="4354" width="20.5703125" style="537" customWidth="1"/>
    <col min="4355" max="4355" width="17.140625" style="537" customWidth="1"/>
    <col min="4356" max="4356" width="14.28515625" style="537" customWidth="1"/>
    <col min="4357" max="4357" width="15.28515625" style="537" bestFit="1" customWidth="1"/>
    <col min="4358" max="4358" width="14.28515625" style="537" customWidth="1"/>
    <col min="4359" max="4359" width="13.85546875" style="537" customWidth="1"/>
    <col min="4360" max="4360" width="0.85546875" style="537" customWidth="1"/>
    <col min="4361" max="4361" width="16.140625" style="537" customWidth="1"/>
    <col min="4362" max="4608" width="9.140625" style="537"/>
    <col min="4609" max="4609" width="15.140625" style="537" customWidth="1"/>
    <col min="4610" max="4610" width="20.5703125" style="537" customWidth="1"/>
    <col min="4611" max="4611" width="17.140625" style="537" customWidth="1"/>
    <col min="4612" max="4612" width="14.28515625" style="537" customWidth="1"/>
    <col min="4613" max="4613" width="15.28515625" style="537" bestFit="1" customWidth="1"/>
    <col min="4614" max="4614" width="14.28515625" style="537" customWidth="1"/>
    <col min="4615" max="4615" width="13.85546875" style="537" customWidth="1"/>
    <col min="4616" max="4616" width="0.85546875" style="537" customWidth="1"/>
    <col min="4617" max="4617" width="16.140625" style="537" customWidth="1"/>
    <col min="4618" max="4864" width="9.140625" style="537"/>
    <col min="4865" max="4865" width="15.140625" style="537" customWidth="1"/>
    <col min="4866" max="4866" width="20.5703125" style="537" customWidth="1"/>
    <col min="4867" max="4867" width="17.140625" style="537" customWidth="1"/>
    <col min="4868" max="4868" width="14.28515625" style="537" customWidth="1"/>
    <col min="4869" max="4869" width="15.28515625" style="537" bestFit="1" customWidth="1"/>
    <col min="4870" max="4870" width="14.28515625" style="537" customWidth="1"/>
    <col min="4871" max="4871" width="13.85546875" style="537" customWidth="1"/>
    <col min="4872" max="4872" width="0.85546875" style="537" customWidth="1"/>
    <col min="4873" max="4873" width="16.140625" style="537" customWidth="1"/>
    <col min="4874" max="5120" width="9.140625" style="537"/>
    <col min="5121" max="5121" width="15.140625" style="537" customWidth="1"/>
    <col min="5122" max="5122" width="20.5703125" style="537" customWidth="1"/>
    <col min="5123" max="5123" width="17.140625" style="537" customWidth="1"/>
    <col min="5124" max="5124" width="14.28515625" style="537" customWidth="1"/>
    <col min="5125" max="5125" width="15.28515625" style="537" bestFit="1" customWidth="1"/>
    <col min="5126" max="5126" width="14.28515625" style="537" customWidth="1"/>
    <col min="5127" max="5127" width="13.85546875" style="537" customWidth="1"/>
    <col min="5128" max="5128" width="0.85546875" style="537" customWidth="1"/>
    <col min="5129" max="5129" width="16.140625" style="537" customWidth="1"/>
    <col min="5130" max="5376" width="9.140625" style="537"/>
    <col min="5377" max="5377" width="15.140625" style="537" customWidth="1"/>
    <col min="5378" max="5378" width="20.5703125" style="537" customWidth="1"/>
    <col min="5379" max="5379" width="17.140625" style="537" customWidth="1"/>
    <col min="5380" max="5380" width="14.28515625" style="537" customWidth="1"/>
    <col min="5381" max="5381" width="15.28515625" style="537" bestFit="1" customWidth="1"/>
    <col min="5382" max="5382" width="14.28515625" style="537" customWidth="1"/>
    <col min="5383" max="5383" width="13.85546875" style="537" customWidth="1"/>
    <col min="5384" max="5384" width="0.85546875" style="537" customWidth="1"/>
    <col min="5385" max="5385" width="16.140625" style="537" customWidth="1"/>
    <col min="5386" max="5632" width="9.140625" style="537"/>
    <col min="5633" max="5633" width="15.140625" style="537" customWidth="1"/>
    <col min="5634" max="5634" width="20.5703125" style="537" customWidth="1"/>
    <col min="5635" max="5635" width="17.140625" style="537" customWidth="1"/>
    <col min="5636" max="5636" width="14.28515625" style="537" customWidth="1"/>
    <col min="5637" max="5637" width="15.28515625" style="537" bestFit="1" customWidth="1"/>
    <col min="5638" max="5638" width="14.28515625" style="537" customWidth="1"/>
    <col min="5639" max="5639" width="13.85546875" style="537" customWidth="1"/>
    <col min="5640" max="5640" width="0.85546875" style="537" customWidth="1"/>
    <col min="5641" max="5641" width="16.140625" style="537" customWidth="1"/>
    <col min="5642" max="5888" width="9.140625" style="537"/>
    <col min="5889" max="5889" width="15.140625" style="537" customWidth="1"/>
    <col min="5890" max="5890" width="20.5703125" style="537" customWidth="1"/>
    <col min="5891" max="5891" width="17.140625" style="537" customWidth="1"/>
    <col min="5892" max="5892" width="14.28515625" style="537" customWidth="1"/>
    <col min="5893" max="5893" width="15.28515625" style="537" bestFit="1" customWidth="1"/>
    <col min="5894" max="5894" width="14.28515625" style="537" customWidth="1"/>
    <col min="5895" max="5895" width="13.85546875" style="537" customWidth="1"/>
    <col min="5896" max="5896" width="0.85546875" style="537" customWidth="1"/>
    <col min="5897" max="5897" width="16.140625" style="537" customWidth="1"/>
    <col min="5898" max="6144" width="9.140625" style="537"/>
    <col min="6145" max="6145" width="15.140625" style="537" customWidth="1"/>
    <col min="6146" max="6146" width="20.5703125" style="537" customWidth="1"/>
    <col min="6147" max="6147" width="17.140625" style="537" customWidth="1"/>
    <col min="6148" max="6148" width="14.28515625" style="537" customWidth="1"/>
    <col min="6149" max="6149" width="15.28515625" style="537" bestFit="1" customWidth="1"/>
    <col min="6150" max="6150" width="14.28515625" style="537" customWidth="1"/>
    <col min="6151" max="6151" width="13.85546875" style="537" customWidth="1"/>
    <col min="6152" max="6152" width="0.85546875" style="537" customWidth="1"/>
    <col min="6153" max="6153" width="16.140625" style="537" customWidth="1"/>
    <col min="6154" max="6400" width="9.140625" style="537"/>
    <col min="6401" max="6401" width="15.140625" style="537" customWidth="1"/>
    <col min="6402" max="6402" width="20.5703125" style="537" customWidth="1"/>
    <col min="6403" max="6403" width="17.140625" style="537" customWidth="1"/>
    <col min="6404" max="6404" width="14.28515625" style="537" customWidth="1"/>
    <col min="6405" max="6405" width="15.28515625" style="537" bestFit="1" customWidth="1"/>
    <col min="6406" max="6406" width="14.28515625" style="537" customWidth="1"/>
    <col min="6407" max="6407" width="13.85546875" style="537" customWidth="1"/>
    <col min="6408" max="6408" width="0.85546875" style="537" customWidth="1"/>
    <col min="6409" max="6409" width="16.140625" style="537" customWidth="1"/>
    <col min="6410" max="6656" width="9.140625" style="537"/>
    <col min="6657" max="6657" width="15.140625" style="537" customWidth="1"/>
    <col min="6658" max="6658" width="20.5703125" style="537" customWidth="1"/>
    <col min="6659" max="6659" width="17.140625" style="537" customWidth="1"/>
    <col min="6660" max="6660" width="14.28515625" style="537" customWidth="1"/>
    <col min="6661" max="6661" width="15.28515625" style="537" bestFit="1" customWidth="1"/>
    <col min="6662" max="6662" width="14.28515625" style="537" customWidth="1"/>
    <col min="6663" max="6663" width="13.85546875" style="537" customWidth="1"/>
    <col min="6664" max="6664" width="0.85546875" style="537" customWidth="1"/>
    <col min="6665" max="6665" width="16.140625" style="537" customWidth="1"/>
    <col min="6666" max="6912" width="9.140625" style="537"/>
    <col min="6913" max="6913" width="15.140625" style="537" customWidth="1"/>
    <col min="6914" max="6914" width="20.5703125" style="537" customWidth="1"/>
    <col min="6915" max="6915" width="17.140625" style="537" customWidth="1"/>
    <col min="6916" max="6916" width="14.28515625" style="537" customWidth="1"/>
    <col min="6917" max="6917" width="15.28515625" style="537" bestFit="1" customWidth="1"/>
    <col min="6918" max="6918" width="14.28515625" style="537" customWidth="1"/>
    <col min="6919" max="6919" width="13.85546875" style="537" customWidth="1"/>
    <col min="6920" max="6920" width="0.85546875" style="537" customWidth="1"/>
    <col min="6921" max="6921" width="16.140625" style="537" customWidth="1"/>
    <col min="6922" max="7168" width="9.140625" style="537"/>
    <col min="7169" max="7169" width="15.140625" style="537" customWidth="1"/>
    <col min="7170" max="7170" width="20.5703125" style="537" customWidth="1"/>
    <col min="7171" max="7171" width="17.140625" style="537" customWidth="1"/>
    <col min="7172" max="7172" width="14.28515625" style="537" customWidth="1"/>
    <col min="7173" max="7173" width="15.28515625" style="537" bestFit="1" customWidth="1"/>
    <col min="7174" max="7174" width="14.28515625" style="537" customWidth="1"/>
    <col min="7175" max="7175" width="13.85546875" style="537" customWidth="1"/>
    <col min="7176" max="7176" width="0.85546875" style="537" customWidth="1"/>
    <col min="7177" max="7177" width="16.140625" style="537" customWidth="1"/>
    <col min="7178" max="7424" width="9.140625" style="537"/>
    <col min="7425" max="7425" width="15.140625" style="537" customWidth="1"/>
    <col min="7426" max="7426" width="20.5703125" style="537" customWidth="1"/>
    <col min="7427" max="7427" width="17.140625" style="537" customWidth="1"/>
    <col min="7428" max="7428" width="14.28515625" style="537" customWidth="1"/>
    <col min="7429" max="7429" width="15.28515625" style="537" bestFit="1" customWidth="1"/>
    <col min="7430" max="7430" width="14.28515625" style="537" customWidth="1"/>
    <col min="7431" max="7431" width="13.85546875" style="537" customWidth="1"/>
    <col min="7432" max="7432" width="0.85546875" style="537" customWidth="1"/>
    <col min="7433" max="7433" width="16.140625" style="537" customWidth="1"/>
    <col min="7434" max="7680" width="9.140625" style="537"/>
    <col min="7681" max="7681" width="15.140625" style="537" customWidth="1"/>
    <col min="7682" max="7682" width="20.5703125" style="537" customWidth="1"/>
    <col min="7683" max="7683" width="17.140625" style="537" customWidth="1"/>
    <col min="7684" max="7684" width="14.28515625" style="537" customWidth="1"/>
    <col min="7685" max="7685" width="15.28515625" style="537" bestFit="1" customWidth="1"/>
    <col min="7686" max="7686" width="14.28515625" style="537" customWidth="1"/>
    <col min="7687" max="7687" width="13.85546875" style="537" customWidth="1"/>
    <col min="7688" max="7688" width="0.85546875" style="537" customWidth="1"/>
    <col min="7689" max="7689" width="16.140625" style="537" customWidth="1"/>
    <col min="7690" max="7936" width="9.140625" style="537"/>
    <col min="7937" max="7937" width="15.140625" style="537" customWidth="1"/>
    <col min="7938" max="7938" width="20.5703125" style="537" customWidth="1"/>
    <col min="7939" max="7939" width="17.140625" style="537" customWidth="1"/>
    <col min="7940" max="7940" width="14.28515625" style="537" customWidth="1"/>
    <col min="7941" max="7941" width="15.28515625" style="537" bestFit="1" customWidth="1"/>
    <col min="7942" max="7942" width="14.28515625" style="537" customWidth="1"/>
    <col min="7943" max="7943" width="13.85546875" style="537" customWidth="1"/>
    <col min="7944" max="7944" width="0.85546875" style="537" customWidth="1"/>
    <col min="7945" max="7945" width="16.140625" style="537" customWidth="1"/>
    <col min="7946" max="8192" width="9.140625" style="537"/>
    <col min="8193" max="8193" width="15.140625" style="537" customWidth="1"/>
    <col min="8194" max="8194" width="20.5703125" style="537" customWidth="1"/>
    <col min="8195" max="8195" width="17.140625" style="537" customWidth="1"/>
    <col min="8196" max="8196" width="14.28515625" style="537" customWidth="1"/>
    <col min="8197" max="8197" width="15.28515625" style="537" bestFit="1" customWidth="1"/>
    <col min="8198" max="8198" width="14.28515625" style="537" customWidth="1"/>
    <col min="8199" max="8199" width="13.85546875" style="537" customWidth="1"/>
    <col min="8200" max="8200" width="0.85546875" style="537" customWidth="1"/>
    <col min="8201" max="8201" width="16.140625" style="537" customWidth="1"/>
    <col min="8202" max="8448" width="9.140625" style="537"/>
    <col min="8449" max="8449" width="15.140625" style="537" customWidth="1"/>
    <col min="8450" max="8450" width="20.5703125" style="537" customWidth="1"/>
    <col min="8451" max="8451" width="17.140625" style="537" customWidth="1"/>
    <col min="8452" max="8452" width="14.28515625" style="537" customWidth="1"/>
    <col min="8453" max="8453" width="15.28515625" style="537" bestFit="1" customWidth="1"/>
    <col min="8454" max="8454" width="14.28515625" style="537" customWidth="1"/>
    <col min="8455" max="8455" width="13.85546875" style="537" customWidth="1"/>
    <col min="8456" max="8456" width="0.85546875" style="537" customWidth="1"/>
    <col min="8457" max="8457" width="16.140625" style="537" customWidth="1"/>
    <col min="8458" max="8704" width="9.140625" style="537"/>
    <col min="8705" max="8705" width="15.140625" style="537" customWidth="1"/>
    <col min="8706" max="8706" width="20.5703125" style="537" customWidth="1"/>
    <col min="8707" max="8707" width="17.140625" style="537" customWidth="1"/>
    <col min="8708" max="8708" width="14.28515625" style="537" customWidth="1"/>
    <col min="8709" max="8709" width="15.28515625" style="537" bestFit="1" customWidth="1"/>
    <col min="8710" max="8710" width="14.28515625" style="537" customWidth="1"/>
    <col min="8711" max="8711" width="13.85546875" style="537" customWidth="1"/>
    <col min="8712" max="8712" width="0.85546875" style="537" customWidth="1"/>
    <col min="8713" max="8713" width="16.140625" style="537" customWidth="1"/>
    <col min="8714" max="8960" width="9.140625" style="537"/>
    <col min="8961" max="8961" width="15.140625" style="537" customWidth="1"/>
    <col min="8962" max="8962" width="20.5703125" style="537" customWidth="1"/>
    <col min="8963" max="8963" width="17.140625" style="537" customWidth="1"/>
    <col min="8964" max="8964" width="14.28515625" style="537" customWidth="1"/>
    <col min="8965" max="8965" width="15.28515625" style="537" bestFit="1" customWidth="1"/>
    <col min="8966" max="8966" width="14.28515625" style="537" customWidth="1"/>
    <col min="8967" max="8967" width="13.85546875" style="537" customWidth="1"/>
    <col min="8968" max="8968" width="0.85546875" style="537" customWidth="1"/>
    <col min="8969" max="8969" width="16.140625" style="537" customWidth="1"/>
    <col min="8970" max="9216" width="9.140625" style="537"/>
    <col min="9217" max="9217" width="15.140625" style="537" customWidth="1"/>
    <col min="9218" max="9218" width="20.5703125" style="537" customWidth="1"/>
    <col min="9219" max="9219" width="17.140625" style="537" customWidth="1"/>
    <col min="9220" max="9220" width="14.28515625" style="537" customWidth="1"/>
    <col min="9221" max="9221" width="15.28515625" style="537" bestFit="1" customWidth="1"/>
    <col min="9222" max="9222" width="14.28515625" style="537" customWidth="1"/>
    <col min="9223" max="9223" width="13.85546875" style="537" customWidth="1"/>
    <col min="9224" max="9224" width="0.85546875" style="537" customWidth="1"/>
    <col min="9225" max="9225" width="16.140625" style="537" customWidth="1"/>
    <col min="9226" max="9472" width="9.140625" style="537"/>
    <col min="9473" max="9473" width="15.140625" style="537" customWidth="1"/>
    <col min="9474" max="9474" width="20.5703125" style="537" customWidth="1"/>
    <col min="9475" max="9475" width="17.140625" style="537" customWidth="1"/>
    <col min="9476" max="9476" width="14.28515625" style="537" customWidth="1"/>
    <col min="9477" max="9477" width="15.28515625" style="537" bestFit="1" customWidth="1"/>
    <col min="9478" max="9478" width="14.28515625" style="537" customWidth="1"/>
    <col min="9479" max="9479" width="13.85546875" style="537" customWidth="1"/>
    <col min="9480" max="9480" width="0.85546875" style="537" customWidth="1"/>
    <col min="9481" max="9481" width="16.140625" style="537" customWidth="1"/>
    <col min="9482" max="9728" width="9.140625" style="537"/>
    <col min="9729" max="9729" width="15.140625" style="537" customWidth="1"/>
    <col min="9730" max="9730" width="20.5703125" style="537" customWidth="1"/>
    <col min="9731" max="9731" width="17.140625" style="537" customWidth="1"/>
    <col min="9732" max="9732" width="14.28515625" style="537" customWidth="1"/>
    <col min="9733" max="9733" width="15.28515625" style="537" bestFit="1" customWidth="1"/>
    <col min="9734" max="9734" width="14.28515625" style="537" customWidth="1"/>
    <col min="9735" max="9735" width="13.85546875" style="537" customWidth="1"/>
    <col min="9736" max="9736" width="0.85546875" style="537" customWidth="1"/>
    <col min="9737" max="9737" width="16.140625" style="537" customWidth="1"/>
    <col min="9738" max="9984" width="9.140625" style="537"/>
    <col min="9985" max="9985" width="15.140625" style="537" customWidth="1"/>
    <col min="9986" max="9986" width="20.5703125" style="537" customWidth="1"/>
    <col min="9987" max="9987" width="17.140625" style="537" customWidth="1"/>
    <col min="9988" max="9988" width="14.28515625" style="537" customWidth="1"/>
    <col min="9989" max="9989" width="15.28515625" style="537" bestFit="1" customWidth="1"/>
    <col min="9990" max="9990" width="14.28515625" style="537" customWidth="1"/>
    <col min="9991" max="9991" width="13.85546875" style="537" customWidth="1"/>
    <col min="9992" max="9992" width="0.85546875" style="537" customWidth="1"/>
    <col min="9993" max="9993" width="16.140625" style="537" customWidth="1"/>
    <col min="9994" max="10240" width="9.140625" style="537"/>
    <col min="10241" max="10241" width="15.140625" style="537" customWidth="1"/>
    <col min="10242" max="10242" width="20.5703125" style="537" customWidth="1"/>
    <col min="10243" max="10243" width="17.140625" style="537" customWidth="1"/>
    <col min="10244" max="10244" width="14.28515625" style="537" customWidth="1"/>
    <col min="10245" max="10245" width="15.28515625" style="537" bestFit="1" customWidth="1"/>
    <col min="10246" max="10246" width="14.28515625" style="537" customWidth="1"/>
    <col min="10247" max="10247" width="13.85546875" style="537" customWidth="1"/>
    <col min="10248" max="10248" width="0.85546875" style="537" customWidth="1"/>
    <col min="10249" max="10249" width="16.140625" style="537" customWidth="1"/>
    <col min="10250" max="10496" width="9.140625" style="537"/>
    <col min="10497" max="10497" width="15.140625" style="537" customWidth="1"/>
    <col min="10498" max="10498" width="20.5703125" style="537" customWidth="1"/>
    <col min="10499" max="10499" width="17.140625" style="537" customWidth="1"/>
    <col min="10500" max="10500" width="14.28515625" style="537" customWidth="1"/>
    <col min="10501" max="10501" width="15.28515625" style="537" bestFit="1" customWidth="1"/>
    <col min="10502" max="10502" width="14.28515625" style="537" customWidth="1"/>
    <col min="10503" max="10503" width="13.85546875" style="537" customWidth="1"/>
    <col min="10504" max="10504" width="0.85546875" style="537" customWidth="1"/>
    <col min="10505" max="10505" width="16.140625" style="537" customWidth="1"/>
    <col min="10506" max="10752" width="9.140625" style="537"/>
    <col min="10753" max="10753" width="15.140625" style="537" customWidth="1"/>
    <col min="10754" max="10754" width="20.5703125" style="537" customWidth="1"/>
    <col min="10755" max="10755" width="17.140625" style="537" customWidth="1"/>
    <col min="10756" max="10756" width="14.28515625" style="537" customWidth="1"/>
    <col min="10757" max="10757" width="15.28515625" style="537" bestFit="1" customWidth="1"/>
    <col min="10758" max="10758" width="14.28515625" style="537" customWidth="1"/>
    <col min="10759" max="10759" width="13.85546875" style="537" customWidth="1"/>
    <col min="10760" max="10760" width="0.85546875" style="537" customWidth="1"/>
    <col min="10761" max="10761" width="16.140625" style="537" customWidth="1"/>
    <col min="10762" max="11008" width="9.140625" style="537"/>
    <col min="11009" max="11009" width="15.140625" style="537" customWidth="1"/>
    <col min="11010" max="11010" width="20.5703125" style="537" customWidth="1"/>
    <col min="11011" max="11011" width="17.140625" style="537" customWidth="1"/>
    <col min="11012" max="11012" width="14.28515625" style="537" customWidth="1"/>
    <col min="11013" max="11013" width="15.28515625" style="537" bestFit="1" customWidth="1"/>
    <col min="11014" max="11014" width="14.28515625" style="537" customWidth="1"/>
    <col min="11015" max="11015" width="13.85546875" style="537" customWidth="1"/>
    <col min="11016" max="11016" width="0.85546875" style="537" customWidth="1"/>
    <col min="11017" max="11017" width="16.140625" style="537" customWidth="1"/>
    <col min="11018" max="11264" width="9.140625" style="537"/>
    <col min="11265" max="11265" width="15.140625" style="537" customWidth="1"/>
    <col min="11266" max="11266" width="20.5703125" style="537" customWidth="1"/>
    <col min="11267" max="11267" width="17.140625" style="537" customWidth="1"/>
    <col min="11268" max="11268" width="14.28515625" style="537" customWidth="1"/>
    <col min="11269" max="11269" width="15.28515625" style="537" bestFit="1" customWidth="1"/>
    <col min="11270" max="11270" width="14.28515625" style="537" customWidth="1"/>
    <col min="11271" max="11271" width="13.85546875" style="537" customWidth="1"/>
    <col min="11272" max="11272" width="0.85546875" style="537" customWidth="1"/>
    <col min="11273" max="11273" width="16.140625" style="537" customWidth="1"/>
    <col min="11274" max="11520" width="9.140625" style="537"/>
    <col min="11521" max="11521" width="15.140625" style="537" customWidth="1"/>
    <col min="11522" max="11522" width="20.5703125" style="537" customWidth="1"/>
    <col min="11523" max="11523" width="17.140625" style="537" customWidth="1"/>
    <col min="11524" max="11524" width="14.28515625" style="537" customWidth="1"/>
    <col min="11525" max="11525" width="15.28515625" style="537" bestFit="1" customWidth="1"/>
    <col min="11526" max="11526" width="14.28515625" style="537" customWidth="1"/>
    <col min="11527" max="11527" width="13.85546875" style="537" customWidth="1"/>
    <col min="11528" max="11528" width="0.85546875" style="537" customWidth="1"/>
    <col min="11529" max="11529" width="16.140625" style="537" customWidth="1"/>
    <col min="11530" max="11776" width="9.140625" style="537"/>
    <col min="11777" max="11777" width="15.140625" style="537" customWidth="1"/>
    <col min="11778" max="11778" width="20.5703125" style="537" customWidth="1"/>
    <col min="11779" max="11779" width="17.140625" style="537" customWidth="1"/>
    <col min="11780" max="11780" width="14.28515625" style="537" customWidth="1"/>
    <col min="11781" max="11781" width="15.28515625" style="537" bestFit="1" customWidth="1"/>
    <col min="11782" max="11782" width="14.28515625" style="537" customWidth="1"/>
    <col min="11783" max="11783" width="13.85546875" style="537" customWidth="1"/>
    <col min="11784" max="11784" width="0.85546875" style="537" customWidth="1"/>
    <col min="11785" max="11785" width="16.140625" style="537" customWidth="1"/>
    <col min="11786" max="12032" width="9.140625" style="537"/>
    <col min="12033" max="12033" width="15.140625" style="537" customWidth="1"/>
    <col min="12034" max="12034" width="20.5703125" style="537" customWidth="1"/>
    <col min="12035" max="12035" width="17.140625" style="537" customWidth="1"/>
    <col min="12036" max="12036" width="14.28515625" style="537" customWidth="1"/>
    <col min="12037" max="12037" width="15.28515625" style="537" bestFit="1" customWidth="1"/>
    <col min="12038" max="12038" width="14.28515625" style="537" customWidth="1"/>
    <col min="12039" max="12039" width="13.85546875" style="537" customWidth="1"/>
    <col min="12040" max="12040" width="0.85546875" style="537" customWidth="1"/>
    <col min="12041" max="12041" width="16.140625" style="537" customWidth="1"/>
    <col min="12042" max="12288" width="9.140625" style="537"/>
    <col min="12289" max="12289" width="15.140625" style="537" customWidth="1"/>
    <col min="12290" max="12290" width="20.5703125" style="537" customWidth="1"/>
    <col min="12291" max="12291" width="17.140625" style="537" customWidth="1"/>
    <col min="12292" max="12292" width="14.28515625" style="537" customWidth="1"/>
    <col min="12293" max="12293" width="15.28515625" style="537" bestFit="1" customWidth="1"/>
    <col min="12294" max="12294" width="14.28515625" style="537" customWidth="1"/>
    <col min="12295" max="12295" width="13.85546875" style="537" customWidth="1"/>
    <col min="12296" max="12296" width="0.85546875" style="537" customWidth="1"/>
    <col min="12297" max="12297" width="16.140625" style="537" customWidth="1"/>
    <col min="12298" max="12544" width="9.140625" style="537"/>
    <col min="12545" max="12545" width="15.140625" style="537" customWidth="1"/>
    <col min="12546" max="12546" width="20.5703125" style="537" customWidth="1"/>
    <col min="12547" max="12547" width="17.140625" style="537" customWidth="1"/>
    <col min="12548" max="12548" width="14.28515625" style="537" customWidth="1"/>
    <col min="12549" max="12549" width="15.28515625" style="537" bestFit="1" customWidth="1"/>
    <col min="12550" max="12550" width="14.28515625" style="537" customWidth="1"/>
    <col min="12551" max="12551" width="13.85546875" style="537" customWidth="1"/>
    <col min="12552" max="12552" width="0.85546875" style="537" customWidth="1"/>
    <col min="12553" max="12553" width="16.140625" style="537" customWidth="1"/>
    <col min="12554" max="12800" width="9.140625" style="537"/>
    <col min="12801" max="12801" width="15.140625" style="537" customWidth="1"/>
    <col min="12802" max="12802" width="20.5703125" style="537" customWidth="1"/>
    <col min="12803" max="12803" width="17.140625" style="537" customWidth="1"/>
    <col min="12804" max="12804" width="14.28515625" style="537" customWidth="1"/>
    <col min="12805" max="12805" width="15.28515625" style="537" bestFit="1" customWidth="1"/>
    <col min="12806" max="12806" width="14.28515625" style="537" customWidth="1"/>
    <col min="12807" max="12807" width="13.85546875" style="537" customWidth="1"/>
    <col min="12808" max="12808" width="0.85546875" style="537" customWidth="1"/>
    <col min="12809" max="12809" width="16.140625" style="537" customWidth="1"/>
    <col min="12810" max="13056" width="9.140625" style="537"/>
    <col min="13057" max="13057" width="15.140625" style="537" customWidth="1"/>
    <col min="13058" max="13058" width="20.5703125" style="537" customWidth="1"/>
    <col min="13059" max="13059" width="17.140625" style="537" customWidth="1"/>
    <col min="13060" max="13060" width="14.28515625" style="537" customWidth="1"/>
    <col min="13061" max="13061" width="15.28515625" style="537" bestFit="1" customWidth="1"/>
    <col min="13062" max="13062" width="14.28515625" style="537" customWidth="1"/>
    <col min="13063" max="13063" width="13.85546875" style="537" customWidth="1"/>
    <col min="13064" max="13064" width="0.85546875" style="537" customWidth="1"/>
    <col min="13065" max="13065" width="16.140625" style="537" customWidth="1"/>
    <col min="13066" max="13312" width="9.140625" style="537"/>
    <col min="13313" max="13313" width="15.140625" style="537" customWidth="1"/>
    <col min="13314" max="13314" width="20.5703125" style="537" customWidth="1"/>
    <col min="13315" max="13315" width="17.140625" style="537" customWidth="1"/>
    <col min="13316" max="13316" width="14.28515625" style="537" customWidth="1"/>
    <col min="13317" max="13317" width="15.28515625" style="537" bestFit="1" customWidth="1"/>
    <col min="13318" max="13318" width="14.28515625" style="537" customWidth="1"/>
    <col min="13319" max="13319" width="13.85546875" style="537" customWidth="1"/>
    <col min="13320" max="13320" width="0.85546875" style="537" customWidth="1"/>
    <col min="13321" max="13321" width="16.140625" style="537" customWidth="1"/>
    <col min="13322" max="13568" width="9.140625" style="537"/>
    <col min="13569" max="13569" width="15.140625" style="537" customWidth="1"/>
    <col min="13570" max="13570" width="20.5703125" style="537" customWidth="1"/>
    <col min="13571" max="13571" width="17.140625" style="537" customWidth="1"/>
    <col min="13572" max="13572" width="14.28515625" style="537" customWidth="1"/>
    <col min="13573" max="13573" width="15.28515625" style="537" bestFit="1" customWidth="1"/>
    <col min="13574" max="13574" width="14.28515625" style="537" customWidth="1"/>
    <col min="13575" max="13575" width="13.85546875" style="537" customWidth="1"/>
    <col min="13576" max="13576" width="0.85546875" style="537" customWidth="1"/>
    <col min="13577" max="13577" width="16.140625" style="537" customWidth="1"/>
    <col min="13578" max="13824" width="9.140625" style="537"/>
    <col min="13825" max="13825" width="15.140625" style="537" customWidth="1"/>
    <col min="13826" max="13826" width="20.5703125" style="537" customWidth="1"/>
    <col min="13827" max="13827" width="17.140625" style="537" customWidth="1"/>
    <col min="13828" max="13828" width="14.28515625" style="537" customWidth="1"/>
    <col min="13829" max="13829" width="15.28515625" style="537" bestFit="1" customWidth="1"/>
    <col min="13830" max="13830" width="14.28515625" style="537" customWidth="1"/>
    <col min="13831" max="13831" width="13.85546875" style="537" customWidth="1"/>
    <col min="13832" max="13832" width="0.85546875" style="537" customWidth="1"/>
    <col min="13833" max="13833" width="16.140625" style="537" customWidth="1"/>
    <col min="13834" max="14080" width="9.140625" style="537"/>
    <col min="14081" max="14081" width="15.140625" style="537" customWidth="1"/>
    <col min="14082" max="14082" width="20.5703125" style="537" customWidth="1"/>
    <col min="14083" max="14083" width="17.140625" style="537" customWidth="1"/>
    <col min="14084" max="14084" width="14.28515625" style="537" customWidth="1"/>
    <col min="14085" max="14085" width="15.28515625" style="537" bestFit="1" customWidth="1"/>
    <col min="14086" max="14086" width="14.28515625" style="537" customWidth="1"/>
    <col min="14087" max="14087" width="13.85546875" style="537" customWidth="1"/>
    <col min="14088" max="14088" width="0.85546875" style="537" customWidth="1"/>
    <col min="14089" max="14089" width="16.140625" style="537" customWidth="1"/>
    <col min="14090" max="14336" width="9.140625" style="537"/>
    <col min="14337" max="14337" width="15.140625" style="537" customWidth="1"/>
    <col min="14338" max="14338" width="20.5703125" style="537" customWidth="1"/>
    <col min="14339" max="14339" width="17.140625" style="537" customWidth="1"/>
    <col min="14340" max="14340" width="14.28515625" style="537" customWidth="1"/>
    <col min="14341" max="14341" width="15.28515625" style="537" bestFit="1" customWidth="1"/>
    <col min="14342" max="14342" width="14.28515625" style="537" customWidth="1"/>
    <col min="14343" max="14343" width="13.85546875" style="537" customWidth="1"/>
    <col min="14344" max="14344" width="0.85546875" style="537" customWidth="1"/>
    <col min="14345" max="14345" width="16.140625" style="537" customWidth="1"/>
    <col min="14346" max="14592" width="9.140625" style="537"/>
    <col min="14593" max="14593" width="15.140625" style="537" customWidth="1"/>
    <col min="14594" max="14594" width="20.5703125" style="537" customWidth="1"/>
    <col min="14595" max="14595" width="17.140625" style="537" customWidth="1"/>
    <col min="14596" max="14596" width="14.28515625" style="537" customWidth="1"/>
    <col min="14597" max="14597" width="15.28515625" style="537" bestFit="1" customWidth="1"/>
    <col min="14598" max="14598" width="14.28515625" style="537" customWidth="1"/>
    <col min="14599" max="14599" width="13.85546875" style="537" customWidth="1"/>
    <col min="14600" max="14600" width="0.85546875" style="537" customWidth="1"/>
    <col min="14601" max="14601" width="16.140625" style="537" customWidth="1"/>
    <col min="14602" max="14848" width="9.140625" style="537"/>
    <col min="14849" max="14849" width="15.140625" style="537" customWidth="1"/>
    <col min="14850" max="14850" width="20.5703125" style="537" customWidth="1"/>
    <col min="14851" max="14851" width="17.140625" style="537" customWidth="1"/>
    <col min="14852" max="14852" width="14.28515625" style="537" customWidth="1"/>
    <col min="14853" max="14853" width="15.28515625" style="537" bestFit="1" customWidth="1"/>
    <col min="14854" max="14854" width="14.28515625" style="537" customWidth="1"/>
    <col min="14855" max="14855" width="13.85546875" style="537" customWidth="1"/>
    <col min="14856" max="14856" width="0.85546875" style="537" customWidth="1"/>
    <col min="14857" max="14857" width="16.140625" style="537" customWidth="1"/>
    <col min="14858" max="15104" width="9.140625" style="537"/>
    <col min="15105" max="15105" width="15.140625" style="537" customWidth="1"/>
    <col min="15106" max="15106" width="20.5703125" style="537" customWidth="1"/>
    <col min="15107" max="15107" width="17.140625" style="537" customWidth="1"/>
    <col min="15108" max="15108" width="14.28515625" style="537" customWidth="1"/>
    <col min="15109" max="15109" width="15.28515625" style="537" bestFit="1" customWidth="1"/>
    <col min="15110" max="15110" width="14.28515625" style="537" customWidth="1"/>
    <col min="15111" max="15111" width="13.85546875" style="537" customWidth="1"/>
    <col min="15112" max="15112" width="0.85546875" style="537" customWidth="1"/>
    <col min="15113" max="15113" width="16.140625" style="537" customWidth="1"/>
    <col min="15114" max="15360" width="9.140625" style="537"/>
    <col min="15361" max="15361" width="15.140625" style="537" customWidth="1"/>
    <col min="15362" max="15362" width="20.5703125" style="537" customWidth="1"/>
    <col min="15363" max="15363" width="17.140625" style="537" customWidth="1"/>
    <col min="15364" max="15364" width="14.28515625" style="537" customWidth="1"/>
    <col min="15365" max="15365" width="15.28515625" style="537" bestFit="1" customWidth="1"/>
    <col min="15366" max="15366" width="14.28515625" style="537" customWidth="1"/>
    <col min="15367" max="15367" width="13.85546875" style="537" customWidth="1"/>
    <col min="15368" max="15368" width="0.85546875" style="537" customWidth="1"/>
    <col min="15369" max="15369" width="16.140625" style="537" customWidth="1"/>
    <col min="15370" max="15616" width="9.140625" style="537"/>
    <col min="15617" max="15617" width="15.140625" style="537" customWidth="1"/>
    <col min="15618" max="15618" width="20.5703125" style="537" customWidth="1"/>
    <col min="15619" max="15619" width="17.140625" style="537" customWidth="1"/>
    <col min="15620" max="15620" width="14.28515625" style="537" customWidth="1"/>
    <col min="15621" max="15621" width="15.28515625" style="537" bestFit="1" customWidth="1"/>
    <col min="15622" max="15622" width="14.28515625" style="537" customWidth="1"/>
    <col min="15623" max="15623" width="13.85546875" style="537" customWidth="1"/>
    <col min="15624" max="15624" width="0.85546875" style="537" customWidth="1"/>
    <col min="15625" max="15625" width="16.140625" style="537" customWidth="1"/>
    <col min="15626" max="15872" width="9.140625" style="537"/>
    <col min="15873" max="15873" width="15.140625" style="537" customWidth="1"/>
    <col min="15874" max="15874" width="20.5703125" style="537" customWidth="1"/>
    <col min="15875" max="15875" width="17.140625" style="537" customWidth="1"/>
    <col min="15876" max="15876" width="14.28515625" style="537" customWidth="1"/>
    <col min="15877" max="15877" width="15.28515625" style="537" bestFit="1" customWidth="1"/>
    <col min="15878" max="15878" width="14.28515625" style="537" customWidth="1"/>
    <col min="15879" max="15879" width="13.85546875" style="537" customWidth="1"/>
    <col min="15880" max="15880" width="0.85546875" style="537" customWidth="1"/>
    <col min="15881" max="15881" width="16.140625" style="537" customWidth="1"/>
    <col min="15882" max="16128" width="9.140625" style="537"/>
    <col min="16129" max="16129" width="15.140625" style="537" customWidth="1"/>
    <col min="16130" max="16130" width="20.5703125" style="537" customWidth="1"/>
    <col min="16131" max="16131" width="17.140625" style="537" customWidth="1"/>
    <col min="16132" max="16132" width="14.28515625" style="537" customWidth="1"/>
    <col min="16133" max="16133" width="15.28515625" style="537" bestFit="1" customWidth="1"/>
    <col min="16134" max="16134" width="14.28515625" style="537" customWidth="1"/>
    <col min="16135" max="16135" width="13.85546875" style="537" customWidth="1"/>
    <col min="16136" max="16136" width="0.85546875" style="537" customWidth="1"/>
    <col min="16137" max="16137" width="16.140625" style="537" customWidth="1"/>
    <col min="16138" max="16384" width="9.140625" style="537"/>
  </cols>
  <sheetData>
    <row r="1" spans="1:9" ht="15" customHeight="1">
      <c r="A1" s="639"/>
      <c r="B1" s="640" t="s">
        <v>134</v>
      </c>
      <c r="C1" s="640"/>
      <c r="D1" s="640"/>
      <c r="E1" s="640"/>
      <c r="F1" s="640"/>
      <c r="G1" s="640"/>
      <c r="H1" s="639"/>
      <c r="I1" s="639"/>
    </row>
    <row r="2" spans="1:9" ht="15" customHeight="1">
      <c r="A2" s="639"/>
      <c r="B2" s="640" t="s">
        <v>479</v>
      </c>
      <c r="C2" s="640"/>
      <c r="D2" s="640"/>
      <c r="E2" s="640"/>
      <c r="F2" s="640"/>
      <c r="G2" s="640"/>
      <c r="H2" s="639"/>
      <c r="I2" s="639"/>
    </row>
    <row r="3" spans="1:9" ht="15" customHeight="1">
      <c r="A3" s="639"/>
      <c r="B3" s="640" t="s">
        <v>1174</v>
      </c>
      <c r="C3" s="640"/>
      <c r="D3" s="640"/>
      <c r="E3" s="640"/>
      <c r="F3" s="640"/>
      <c r="G3" s="640"/>
      <c r="H3" s="639"/>
      <c r="I3" s="639"/>
    </row>
    <row r="4" spans="1:9" ht="15" customHeight="1">
      <c r="A4" s="639"/>
      <c r="B4" s="640" t="s">
        <v>481</v>
      </c>
      <c r="C4" s="640"/>
      <c r="D4" s="640"/>
      <c r="E4" s="640"/>
      <c r="F4" s="640"/>
      <c r="G4" s="640"/>
      <c r="H4" s="639"/>
      <c r="I4" s="639"/>
    </row>
    <row r="5" spans="1:9" ht="15" customHeight="1">
      <c r="A5" s="639"/>
      <c r="B5" s="640" t="s">
        <v>79</v>
      </c>
      <c r="C5" s="640"/>
      <c r="D5" s="640"/>
      <c r="E5" s="640"/>
      <c r="F5" s="640"/>
      <c r="G5" s="640"/>
      <c r="H5" s="639"/>
      <c r="I5" s="639"/>
    </row>
    <row r="6" spans="1:9" ht="0.95" customHeight="1" thickBot="1">
      <c r="A6" s="538"/>
      <c r="B6" s="538"/>
      <c r="C6" s="538"/>
      <c r="D6" s="538"/>
      <c r="E6" s="538"/>
      <c r="F6" s="538"/>
      <c r="G6" s="538"/>
      <c r="H6" s="538"/>
      <c r="I6" s="538"/>
    </row>
    <row r="7" spans="1:9" ht="15" customHeight="1" thickBot="1">
      <c r="A7" s="638" t="s">
        <v>482</v>
      </c>
      <c r="B7" s="638"/>
      <c r="C7" s="638" t="s">
        <v>483</v>
      </c>
      <c r="D7" s="638"/>
      <c r="E7" s="638"/>
      <c r="F7" s="638"/>
      <c r="G7" s="638"/>
      <c r="H7" s="638"/>
      <c r="I7" s="638" t="s">
        <v>484</v>
      </c>
    </row>
    <row r="8" spans="1:9" ht="30" customHeight="1" thickBot="1">
      <c r="A8" s="638"/>
      <c r="B8" s="638"/>
      <c r="C8" s="539" t="s">
        <v>389</v>
      </c>
      <c r="D8" s="539" t="s">
        <v>485</v>
      </c>
      <c r="E8" s="539" t="s">
        <v>419</v>
      </c>
      <c r="F8" s="539" t="s">
        <v>373</v>
      </c>
      <c r="G8" s="638" t="s">
        <v>390</v>
      </c>
      <c r="H8" s="638"/>
      <c r="I8" s="638"/>
    </row>
    <row r="9" spans="1:9" ht="15" customHeight="1" thickBot="1">
      <c r="A9" s="638"/>
      <c r="B9" s="638"/>
      <c r="C9" s="539" t="s">
        <v>486</v>
      </c>
      <c r="D9" s="539" t="s">
        <v>487</v>
      </c>
      <c r="E9" s="539" t="s">
        <v>488</v>
      </c>
      <c r="F9" s="539" t="s">
        <v>489</v>
      </c>
      <c r="G9" s="638" t="s">
        <v>490</v>
      </c>
      <c r="H9" s="638"/>
      <c r="I9" s="539" t="s">
        <v>491</v>
      </c>
    </row>
    <row r="10" spans="1:9" ht="24" customHeight="1">
      <c r="A10" s="636" t="s">
        <v>492</v>
      </c>
      <c r="B10" s="636"/>
      <c r="C10" s="541" t="s">
        <v>493</v>
      </c>
      <c r="D10" s="541" t="s">
        <v>494</v>
      </c>
      <c r="E10" s="541" t="s">
        <v>495</v>
      </c>
      <c r="F10" s="541" t="s">
        <v>496</v>
      </c>
      <c r="G10" s="632" t="s">
        <v>497</v>
      </c>
      <c r="H10" s="632"/>
      <c r="I10" s="543" t="s">
        <v>498</v>
      </c>
    </row>
    <row r="11" spans="1:9" ht="24" customHeight="1">
      <c r="A11" s="636" t="s">
        <v>1175</v>
      </c>
      <c r="B11" s="636"/>
      <c r="C11" s="541" t="s">
        <v>1176</v>
      </c>
      <c r="D11" s="541" t="s">
        <v>1177</v>
      </c>
      <c r="E11" s="541" t="s">
        <v>1178</v>
      </c>
      <c r="F11" s="541" t="s">
        <v>1179</v>
      </c>
      <c r="G11" s="632" t="s">
        <v>1180</v>
      </c>
      <c r="H11" s="632"/>
      <c r="I11" s="543" t="s">
        <v>1181</v>
      </c>
    </row>
    <row r="12" spans="1:9" ht="24" customHeight="1">
      <c r="A12" s="631" t="s">
        <v>1182</v>
      </c>
      <c r="B12" s="631"/>
      <c r="C12" s="541" t="s">
        <v>1183</v>
      </c>
      <c r="D12" s="541" t="s">
        <v>1184</v>
      </c>
      <c r="E12" s="541" t="s">
        <v>1185</v>
      </c>
      <c r="F12" s="541" t="s">
        <v>1186</v>
      </c>
      <c r="G12" s="632" t="s">
        <v>1187</v>
      </c>
      <c r="H12" s="632"/>
      <c r="I12" s="543" t="s">
        <v>1188</v>
      </c>
    </row>
    <row r="13" spans="1:9" ht="24" customHeight="1">
      <c r="A13" s="631" t="s">
        <v>1189</v>
      </c>
      <c r="B13" s="631"/>
      <c r="C13" s="541" t="s">
        <v>1190</v>
      </c>
      <c r="D13" s="541" t="s">
        <v>1191</v>
      </c>
      <c r="E13" s="541" t="s">
        <v>1192</v>
      </c>
      <c r="F13" s="541" t="s">
        <v>1193</v>
      </c>
      <c r="G13" s="632" t="s">
        <v>1194</v>
      </c>
      <c r="H13" s="632"/>
      <c r="I13" s="543" t="s">
        <v>1195</v>
      </c>
    </row>
    <row r="14" spans="1:9" ht="24" customHeight="1">
      <c r="A14" s="631" t="s">
        <v>1196</v>
      </c>
      <c r="B14" s="631"/>
      <c r="C14" s="541" t="s">
        <v>1197</v>
      </c>
      <c r="D14" s="541" t="s">
        <v>1198</v>
      </c>
      <c r="E14" s="541" t="s">
        <v>1199</v>
      </c>
      <c r="F14" s="541" t="s">
        <v>1200</v>
      </c>
      <c r="G14" s="632" t="s">
        <v>1201</v>
      </c>
      <c r="H14" s="632"/>
      <c r="I14" s="543" t="s">
        <v>1202</v>
      </c>
    </row>
    <row r="15" spans="1:9" ht="24" customHeight="1">
      <c r="A15" s="631" t="s">
        <v>1203</v>
      </c>
      <c r="B15" s="631"/>
      <c r="C15" s="541" t="s">
        <v>545</v>
      </c>
      <c r="D15" s="541" t="s">
        <v>545</v>
      </c>
      <c r="E15" s="541" t="s">
        <v>545</v>
      </c>
      <c r="F15" s="541" t="s">
        <v>545</v>
      </c>
      <c r="G15" s="632" t="s">
        <v>545</v>
      </c>
      <c r="H15" s="632"/>
      <c r="I15" s="543" t="s">
        <v>545</v>
      </c>
    </row>
    <row r="16" spans="1:9" ht="24" customHeight="1">
      <c r="A16" s="631" t="s">
        <v>1204</v>
      </c>
      <c r="B16" s="631"/>
      <c r="C16" s="541" t="s">
        <v>1205</v>
      </c>
      <c r="D16" s="541" t="s">
        <v>1206</v>
      </c>
      <c r="E16" s="541" t="s">
        <v>1207</v>
      </c>
      <c r="F16" s="541" t="s">
        <v>1208</v>
      </c>
      <c r="G16" s="632" t="s">
        <v>1209</v>
      </c>
      <c r="H16" s="632"/>
      <c r="I16" s="543" t="s">
        <v>1210</v>
      </c>
    </row>
    <row r="17" spans="1:9" ht="24" customHeight="1">
      <c r="A17" s="631" t="s">
        <v>1211</v>
      </c>
      <c r="B17" s="631"/>
      <c r="C17" s="541" t="s">
        <v>545</v>
      </c>
      <c r="D17" s="541" t="s">
        <v>545</v>
      </c>
      <c r="E17" s="541" t="s">
        <v>545</v>
      </c>
      <c r="F17" s="541" t="s">
        <v>545</v>
      </c>
      <c r="G17" s="632" t="s">
        <v>545</v>
      </c>
      <c r="H17" s="632"/>
      <c r="I17" s="543" t="s">
        <v>545</v>
      </c>
    </row>
    <row r="18" spans="1:9" ht="24" customHeight="1">
      <c r="A18" s="631" t="s">
        <v>1212</v>
      </c>
      <c r="B18" s="631"/>
      <c r="C18" s="541" t="s">
        <v>1213</v>
      </c>
      <c r="D18" s="541" t="s">
        <v>1214</v>
      </c>
      <c r="E18" s="541" t="s">
        <v>1215</v>
      </c>
      <c r="F18" s="541" t="s">
        <v>1216</v>
      </c>
      <c r="G18" s="632" t="s">
        <v>1217</v>
      </c>
      <c r="H18" s="632"/>
      <c r="I18" s="543" t="s">
        <v>1218</v>
      </c>
    </row>
    <row r="19" spans="1:9" ht="24" customHeight="1">
      <c r="A19" s="631" t="s">
        <v>678</v>
      </c>
      <c r="B19" s="631"/>
      <c r="C19" s="541" t="s">
        <v>1219</v>
      </c>
      <c r="D19" s="541" t="s">
        <v>1220</v>
      </c>
      <c r="E19" s="541" t="s">
        <v>1221</v>
      </c>
      <c r="F19" s="541" t="s">
        <v>1222</v>
      </c>
      <c r="G19" s="632" t="s">
        <v>1223</v>
      </c>
      <c r="H19" s="632"/>
      <c r="I19" s="543" t="s">
        <v>1224</v>
      </c>
    </row>
    <row r="20" spans="1:9" ht="24" customHeight="1">
      <c r="A20" s="636" t="s">
        <v>1225</v>
      </c>
      <c r="B20" s="636"/>
      <c r="C20" s="541" t="s">
        <v>1226</v>
      </c>
      <c r="D20" s="541" t="s">
        <v>1227</v>
      </c>
      <c r="E20" s="541" t="s">
        <v>1228</v>
      </c>
      <c r="F20" s="541" t="s">
        <v>1229</v>
      </c>
      <c r="G20" s="632" t="s">
        <v>1230</v>
      </c>
      <c r="H20" s="632"/>
      <c r="I20" s="543" t="s">
        <v>1231</v>
      </c>
    </row>
    <row r="21" spans="1:9" ht="24" customHeight="1">
      <c r="A21" s="631" t="s">
        <v>1232</v>
      </c>
      <c r="B21" s="631"/>
      <c r="C21" s="541" t="s">
        <v>1233</v>
      </c>
      <c r="D21" s="541" t="s">
        <v>1234</v>
      </c>
      <c r="E21" s="541" t="s">
        <v>1235</v>
      </c>
      <c r="F21" s="541" t="s">
        <v>1236</v>
      </c>
      <c r="G21" s="632" t="s">
        <v>1237</v>
      </c>
      <c r="H21" s="632"/>
      <c r="I21" s="543" t="s">
        <v>1238</v>
      </c>
    </row>
    <row r="22" spans="1:9" ht="24" customHeight="1">
      <c r="A22" s="631" t="s">
        <v>1239</v>
      </c>
      <c r="B22" s="631"/>
      <c r="C22" s="541" t="s">
        <v>1240</v>
      </c>
      <c r="D22" s="541" t="s">
        <v>1241</v>
      </c>
      <c r="E22" s="541" t="s">
        <v>1242</v>
      </c>
      <c r="F22" s="541" t="s">
        <v>1243</v>
      </c>
      <c r="G22" s="632" t="s">
        <v>1244</v>
      </c>
      <c r="H22" s="632"/>
      <c r="I22" s="543" t="s">
        <v>1245</v>
      </c>
    </row>
    <row r="23" spans="1:9" ht="24" customHeight="1">
      <c r="A23" s="631" t="s">
        <v>184</v>
      </c>
      <c r="B23" s="631"/>
      <c r="C23" s="541" t="s">
        <v>988</v>
      </c>
      <c r="D23" s="541" t="s">
        <v>989</v>
      </c>
      <c r="E23" s="541" t="s">
        <v>990</v>
      </c>
      <c r="F23" s="541" t="s">
        <v>991</v>
      </c>
      <c r="G23" s="632" t="s">
        <v>992</v>
      </c>
      <c r="H23" s="632"/>
      <c r="I23" s="543" t="s">
        <v>993</v>
      </c>
    </row>
    <row r="24" spans="1:9" ht="24" customHeight="1">
      <c r="A24" s="631" t="s">
        <v>1246</v>
      </c>
      <c r="B24" s="631"/>
      <c r="C24" s="541" t="s">
        <v>1247</v>
      </c>
      <c r="D24" s="541" t="s">
        <v>1248</v>
      </c>
      <c r="E24" s="541" t="s">
        <v>1249</v>
      </c>
      <c r="F24" s="541" t="s">
        <v>1250</v>
      </c>
      <c r="G24" s="632" t="s">
        <v>1251</v>
      </c>
      <c r="H24" s="632"/>
      <c r="I24" s="543" t="s">
        <v>1252</v>
      </c>
    </row>
    <row r="25" spans="1:9" ht="24" customHeight="1">
      <c r="A25" s="631" t="s">
        <v>1253</v>
      </c>
      <c r="B25" s="631"/>
      <c r="C25" s="541" t="s">
        <v>1254</v>
      </c>
      <c r="D25" s="541" t="s">
        <v>1255</v>
      </c>
      <c r="E25" s="541" t="s">
        <v>1256</v>
      </c>
      <c r="F25" s="541" t="s">
        <v>1257</v>
      </c>
      <c r="G25" s="632" t="s">
        <v>1258</v>
      </c>
      <c r="H25" s="632"/>
      <c r="I25" s="543" t="s">
        <v>1259</v>
      </c>
    </row>
    <row r="26" spans="1:9" ht="24" customHeight="1">
      <c r="A26" s="631" t="s">
        <v>1260</v>
      </c>
      <c r="B26" s="631"/>
      <c r="C26" s="541" t="s">
        <v>1261</v>
      </c>
      <c r="D26" s="541" t="s">
        <v>1262</v>
      </c>
      <c r="E26" s="541" t="s">
        <v>1263</v>
      </c>
      <c r="F26" s="541" t="s">
        <v>1264</v>
      </c>
      <c r="G26" s="632" t="s">
        <v>1265</v>
      </c>
      <c r="H26" s="632"/>
      <c r="I26" s="543" t="s">
        <v>1266</v>
      </c>
    </row>
    <row r="27" spans="1:9" ht="24" customHeight="1">
      <c r="A27" s="631" t="s">
        <v>1267</v>
      </c>
      <c r="B27" s="631"/>
      <c r="C27" s="632" t="s">
        <v>1268</v>
      </c>
      <c r="D27" s="632" t="s">
        <v>1269</v>
      </c>
      <c r="E27" s="632" t="s">
        <v>1270</v>
      </c>
      <c r="F27" s="632" t="s">
        <v>1271</v>
      </c>
      <c r="G27" s="632" t="s">
        <v>1272</v>
      </c>
      <c r="H27" s="632"/>
      <c r="I27" s="637" t="s">
        <v>1273</v>
      </c>
    </row>
    <row r="28" spans="1:9" ht="409.6" hidden="1" customHeight="1">
      <c r="A28" s="631"/>
      <c r="B28" s="631"/>
      <c r="C28" s="632"/>
      <c r="D28" s="632"/>
      <c r="E28" s="632"/>
      <c r="F28" s="632"/>
      <c r="G28" s="632"/>
      <c r="H28" s="632"/>
      <c r="I28" s="637"/>
    </row>
    <row r="29" spans="1:9" ht="24" customHeight="1">
      <c r="A29" s="636" t="s">
        <v>1274</v>
      </c>
      <c r="B29" s="636"/>
      <c r="C29" s="541" t="s">
        <v>1275</v>
      </c>
      <c r="D29" s="541" t="s">
        <v>1276</v>
      </c>
      <c r="E29" s="541" t="s">
        <v>1277</v>
      </c>
      <c r="F29" s="541" t="s">
        <v>1278</v>
      </c>
      <c r="G29" s="632" t="s">
        <v>1279</v>
      </c>
      <c r="H29" s="632"/>
      <c r="I29" s="543" t="s">
        <v>1280</v>
      </c>
    </row>
    <row r="30" spans="1:9" ht="24" customHeight="1">
      <c r="A30" s="631" t="s">
        <v>1281</v>
      </c>
      <c r="B30" s="631"/>
      <c r="C30" s="541" t="s">
        <v>1282</v>
      </c>
      <c r="D30" s="541" t="s">
        <v>1283</v>
      </c>
      <c r="E30" s="541" t="s">
        <v>1284</v>
      </c>
      <c r="F30" s="541" t="s">
        <v>1285</v>
      </c>
      <c r="G30" s="632" t="s">
        <v>1286</v>
      </c>
      <c r="H30" s="632"/>
      <c r="I30" s="543" t="s">
        <v>1287</v>
      </c>
    </row>
    <row r="31" spans="1:9" ht="24" customHeight="1">
      <c r="A31" s="631" t="s">
        <v>1288</v>
      </c>
      <c r="B31" s="631"/>
      <c r="C31" s="541" t="s">
        <v>1289</v>
      </c>
      <c r="D31" s="541" t="s">
        <v>1290</v>
      </c>
      <c r="E31" s="541" t="s">
        <v>1291</v>
      </c>
      <c r="F31" s="541" t="s">
        <v>970</v>
      </c>
      <c r="G31" s="632" t="s">
        <v>971</v>
      </c>
      <c r="H31" s="632"/>
      <c r="I31" s="543" t="s">
        <v>1292</v>
      </c>
    </row>
    <row r="32" spans="1:9" ht="24" customHeight="1">
      <c r="A32" s="631" t="s">
        <v>1293</v>
      </c>
      <c r="B32" s="631"/>
      <c r="C32" s="541" t="s">
        <v>545</v>
      </c>
      <c r="D32" s="541" t="s">
        <v>545</v>
      </c>
      <c r="E32" s="541" t="s">
        <v>545</v>
      </c>
      <c r="F32" s="541" t="s">
        <v>545</v>
      </c>
      <c r="G32" s="632" t="s">
        <v>545</v>
      </c>
      <c r="H32" s="632"/>
      <c r="I32" s="543" t="s">
        <v>545</v>
      </c>
    </row>
    <row r="33" spans="1:9" ht="24" customHeight="1">
      <c r="A33" s="631" t="s">
        <v>1294</v>
      </c>
      <c r="B33" s="631"/>
      <c r="C33" s="541" t="s">
        <v>1295</v>
      </c>
      <c r="D33" s="541" t="s">
        <v>1296</v>
      </c>
      <c r="E33" s="541" t="s">
        <v>1297</v>
      </c>
      <c r="F33" s="541" t="s">
        <v>545</v>
      </c>
      <c r="G33" s="632" t="s">
        <v>545</v>
      </c>
      <c r="H33" s="632"/>
      <c r="I33" s="543" t="s">
        <v>1297</v>
      </c>
    </row>
    <row r="34" spans="1:9" ht="24" customHeight="1">
      <c r="A34" s="631" t="s">
        <v>1298</v>
      </c>
      <c r="B34" s="631"/>
      <c r="C34" s="541" t="s">
        <v>1299</v>
      </c>
      <c r="D34" s="541" t="s">
        <v>1300</v>
      </c>
      <c r="E34" s="541" t="s">
        <v>1301</v>
      </c>
      <c r="F34" s="541" t="s">
        <v>1302</v>
      </c>
      <c r="G34" s="632" t="s">
        <v>1303</v>
      </c>
      <c r="H34" s="632"/>
      <c r="I34" s="543" t="s">
        <v>1304</v>
      </c>
    </row>
    <row r="35" spans="1:9" ht="24" customHeight="1">
      <c r="A35" s="631" t="s">
        <v>1305</v>
      </c>
      <c r="B35" s="631"/>
      <c r="C35" s="541" t="s">
        <v>545</v>
      </c>
      <c r="D35" s="541" t="s">
        <v>545</v>
      </c>
      <c r="E35" s="541" t="s">
        <v>545</v>
      </c>
      <c r="F35" s="541" t="s">
        <v>545</v>
      </c>
      <c r="G35" s="632" t="s">
        <v>545</v>
      </c>
      <c r="H35" s="632"/>
      <c r="I35" s="543" t="s">
        <v>545</v>
      </c>
    </row>
    <row r="36" spans="1:9" ht="24" customHeight="1">
      <c r="A36" s="631" t="s">
        <v>1306</v>
      </c>
      <c r="B36" s="631"/>
      <c r="C36" s="541" t="s">
        <v>1307</v>
      </c>
      <c r="D36" s="541" t="s">
        <v>1308</v>
      </c>
      <c r="E36" s="541" t="s">
        <v>1309</v>
      </c>
      <c r="F36" s="541" t="s">
        <v>1310</v>
      </c>
      <c r="G36" s="632" t="s">
        <v>1311</v>
      </c>
      <c r="H36" s="632"/>
      <c r="I36" s="543" t="s">
        <v>1312</v>
      </c>
    </row>
    <row r="37" spans="1:9" ht="24" customHeight="1">
      <c r="A37" s="631" t="s">
        <v>1313</v>
      </c>
      <c r="B37" s="631"/>
      <c r="C37" s="541" t="s">
        <v>1314</v>
      </c>
      <c r="D37" s="541" t="s">
        <v>1315</v>
      </c>
      <c r="E37" s="541" t="s">
        <v>1316</v>
      </c>
      <c r="F37" s="541" t="s">
        <v>1317</v>
      </c>
      <c r="G37" s="632" t="s">
        <v>1318</v>
      </c>
      <c r="H37" s="632"/>
      <c r="I37" s="543" t="s">
        <v>1319</v>
      </c>
    </row>
    <row r="38" spans="1:9" ht="24" customHeight="1">
      <c r="A38" s="631" t="s">
        <v>1320</v>
      </c>
      <c r="B38" s="631"/>
      <c r="C38" s="541" t="s">
        <v>545</v>
      </c>
      <c r="D38" s="541" t="s">
        <v>545</v>
      </c>
      <c r="E38" s="541" t="s">
        <v>545</v>
      </c>
      <c r="F38" s="541" t="s">
        <v>545</v>
      </c>
      <c r="G38" s="632" t="s">
        <v>545</v>
      </c>
      <c r="H38" s="632"/>
      <c r="I38" s="543" t="s">
        <v>545</v>
      </c>
    </row>
    <row r="39" spans="1:9" ht="24" customHeight="1">
      <c r="A39" s="636" t="s">
        <v>1321</v>
      </c>
      <c r="B39" s="636"/>
      <c r="C39" s="541" t="s">
        <v>802</v>
      </c>
      <c r="D39" s="541" t="s">
        <v>803</v>
      </c>
      <c r="E39" s="541" t="s">
        <v>804</v>
      </c>
      <c r="F39" s="541" t="s">
        <v>805</v>
      </c>
      <c r="G39" s="632" t="s">
        <v>806</v>
      </c>
      <c r="H39" s="632"/>
      <c r="I39" s="543" t="s">
        <v>807</v>
      </c>
    </row>
    <row r="40" spans="1:9" ht="24" customHeight="1">
      <c r="A40" s="631" t="s">
        <v>1322</v>
      </c>
      <c r="B40" s="631"/>
      <c r="C40" s="541" t="s">
        <v>802</v>
      </c>
      <c r="D40" s="541" t="s">
        <v>1323</v>
      </c>
      <c r="E40" s="541" t="s">
        <v>1324</v>
      </c>
      <c r="F40" s="541" t="s">
        <v>1325</v>
      </c>
      <c r="G40" s="632" t="s">
        <v>1326</v>
      </c>
      <c r="H40" s="632"/>
      <c r="I40" s="543" t="s">
        <v>1327</v>
      </c>
    </row>
    <row r="41" spans="1:9" ht="24" customHeight="1">
      <c r="A41" s="631" t="s">
        <v>1328</v>
      </c>
      <c r="B41" s="631"/>
      <c r="C41" s="541" t="s">
        <v>545</v>
      </c>
      <c r="D41" s="541" t="s">
        <v>545</v>
      </c>
      <c r="E41" s="541" t="s">
        <v>545</v>
      </c>
      <c r="F41" s="541" t="s">
        <v>545</v>
      </c>
      <c r="G41" s="632" t="s">
        <v>545</v>
      </c>
      <c r="H41" s="632"/>
      <c r="I41" s="543" t="s">
        <v>545</v>
      </c>
    </row>
    <row r="42" spans="1:9" ht="24" customHeight="1">
      <c r="A42" s="631" t="s">
        <v>1329</v>
      </c>
      <c r="B42" s="631"/>
      <c r="C42" s="541" t="s">
        <v>545</v>
      </c>
      <c r="D42" s="541" t="s">
        <v>545</v>
      </c>
      <c r="E42" s="541" t="s">
        <v>545</v>
      </c>
      <c r="F42" s="541" t="s">
        <v>545</v>
      </c>
      <c r="G42" s="632" t="s">
        <v>545</v>
      </c>
      <c r="H42" s="632"/>
      <c r="I42" s="543" t="s">
        <v>545</v>
      </c>
    </row>
    <row r="43" spans="1:9" ht="24" customHeight="1">
      <c r="A43" s="631" t="s">
        <v>1330</v>
      </c>
      <c r="B43" s="631"/>
      <c r="C43" s="541" t="s">
        <v>545</v>
      </c>
      <c r="D43" s="541" t="s">
        <v>829</v>
      </c>
      <c r="E43" s="541" t="s">
        <v>829</v>
      </c>
      <c r="F43" s="541" t="s">
        <v>830</v>
      </c>
      <c r="G43" s="632" t="s">
        <v>831</v>
      </c>
      <c r="H43" s="632"/>
      <c r="I43" s="543" t="s">
        <v>832</v>
      </c>
    </row>
    <row r="44" spans="1:9" ht="24" customHeight="1">
      <c r="A44" s="636" t="s">
        <v>833</v>
      </c>
      <c r="B44" s="636"/>
      <c r="C44" s="541" t="s">
        <v>834</v>
      </c>
      <c r="D44" s="541" t="s">
        <v>1120</v>
      </c>
      <c r="E44" s="541" t="s">
        <v>1121</v>
      </c>
      <c r="F44" s="541" t="s">
        <v>837</v>
      </c>
      <c r="G44" s="632" t="s">
        <v>838</v>
      </c>
      <c r="H44" s="632"/>
      <c r="I44" s="543" t="s">
        <v>1122</v>
      </c>
    </row>
    <row r="45" spans="1:9" ht="24" customHeight="1">
      <c r="A45" s="636" t="s">
        <v>1175</v>
      </c>
      <c r="B45" s="636"/>
      <c r="C45" s="541" t="s">
        <v>1331</v>
      </c>
      <c r="D45" s="541" t="s">
        <v>1332</v>
      </c>
      <c r="E45" s="541" t="s">
        <v>1333</v>
      </c>
      <c r="F45" s="541" t="s">
        <v>1334</v>
      </c>
      <c r="G45" s="632" t="s">
        <v>1335</v>
      </c>
      <c r="H45" s="632"/>
      <c r="I45" s="543" t="s">
        <v>1336</v>
      </c>
    </row>
    <row r="46" spans="1:9" ht="24" customHeight="1">
      <c r="A46" s="631" t="s">
        <v>1182</v>
      </c>
      <c r="B46" s="631"/>
      <c r="C46" s="541" t="s">
        <v>545</v>
      </c>
      <c r="D46" s="541" t="s">
        <v>545</v>
      </c>
      <c r="E46" s="541" t="s">
        <v>545</v>
      </c>
      <c r="F46" s="541" t="s">
        <v>545</v>
      </c>
      <c r="G46" s="632" t="s">
        <v>545</v>
      </c>
      <c r="H46" s="632"/>
      <c r="I46" s="543" t="s">
        <v>545</v>
      </c>
    </row>
    <row r="47" spans="1:9" ht="24" customHeight="1">
      <c r="A47" s="631" t="s">
        <v>1189</v>
      </c>
      <c r="B47" s="631"/>
      <c r="C47" s="541" t="s">
        <v>545</v>
      </c>
      <c r="D47" s="541" t="s">
        <v>1337</v>
      </c>
      <c r="E47" s="541" t="s">
        <v>1337</v>
      </c>
      <c r="F47" s="541" t="s">
        <v>1338</v>
      </c>
      <c r="G47" s="632" t="s">
        <v>1338</v>
      </c>
      <c r="H47" s="632"/>
      <c r="I47" s="543" t="s">
        <v>1339</v>
      </c>
    </row>
    <row r="48" spans="1:9" ht="24" customHeight="1">
      <c r="A48" s="631" t="s">
        <v>1196</v>
      </c>
      <c r="B48" s="631"/>
      <c r="C48" s="541" t="s">
        <v>545</v>
      </c>
      <c r="D48" s="541" t="s">
        <v>545</v>
      </c>
      <c r="E48" s="541" t="s">
        <v>545</v>
      </c>
      <c r="F48" s="541" t="s">
        <v>545</v>
      </c>
      <c r="G48" s="632" t="s">
        <v>545</v>
      </c>
      <c r="H48" s="632"/>
      <c r="I48" s="543" t="s">
        <v>545</v>
      </c>
    </row>
    <row r="49" spans="1:9" ht="24" customHeight="1">
      <c r="A49" s="631" t="s">
        <v>1203</v>
      </c>
      <c r="B49" s="631"/>
      <c r="C49" s="541" t="s">
        <v>545</v>
      </c>
      <c r="D49" s="541" t="s">
        <v>545</v>
      </c>
      <c r="E49" s="541" t="s">
        <v>545</v>
      </c>
      <c r="F49" s="541" t="s">
        <v>545</v>
      </c>
      <c r="G49" s="632" t="s">
        <v>545</v>
      </c>
      <c r="H49" s="632"/>
      <c r="I49" s="543" t="s">
        <v>545</v>
      </c>
    </row>
    <row r="50" spans="1:9" ht="24" customHeight="1">
      <c r="A50" s="631" t="s">
        <v>1204</v>
      </c>
      <c r="B50" s="631"/>
      <c r="C50" s="541" t="s">
        <v>1331</v>
      </c>
      <c r="D50" s="541" t="s">
        <v>1340</v>
      </c>
      <c r="E50" s="541" t="s">
        <v>1341</v>
      </c>
      <c r="F50" s="541" t="s">
        <v>1342</v>
      </c>
      <c r="G50" s="632" t="s">
        <v>1343</v>
      </c>
      <c r="H50" s="632"/>
      <c r="I50" s="543" t="s">
        <v>1344</v>
      </c>
    </row>
    <row r="51" spans="1:9" ht="24" customHeight="1">
      <c r="A51" s="631" t="s">
        <v>1211</v>
      </c>
      <c r="B51" s="631"/>
      <c r="C51" s="541" t="s">
        <v>545</v>
      </c>
      <c r="D51" s="541" t="s">
        <v>545</v>
      </c>
      <c r="E51" s="541" t="s">
        <v>545</v>
      </c>
      <c r="F51" s="541" t="s">
        <v>545</v>
      </c>
      <c r="G51" s="632" t="s">
        <v>545</v>
      </c>
      <c r="H51" s="632"/>
      <c r="I51" s="543" t="s">
        <v>545</v>
      </c>
    </row>
    <row r="52" spans="1:9" ht="24" customHeight="1">
      <c r="A52" s="631" t="s">
        <v>1212</v>
      </c>
      <c r="B52" s="631"/>
      <c r="C52" s="541" t="s">
        <v>545</v>
      </c>
      <c r="D52" s="541" t="s">
        <v>1345</v>
      </c>
      <c r="E52" s="541" t="s">
        <v>1345</v>
      </c>
      <c r="F52" s="541" t="s">
        <v>1346</v>
      </c>
      <c r="G52" s="632" t="s">
        <v>1347</v>
      </c>
      <c r="H52" s="632"/>
      <c r="I52" s="543" t="s">
        <v>1348</v>
      </c>
    </row>
    <row r="53" spans="1:9" ht="24" customHeight="1">
      <c r="A53" s="631" t="s">
        <v>678</v>
      </c>
      <c r="B53" s="631"/>
      <c r="C53" s="541" t="s">
        <v>545</v>
      </c>
      <c r="D53" s="541" t="s">
        <v>1349</v>
      </c>
      <c r="E53" s="541" t="s">
        <v>1349</v>
      </c>
      <c r="F53" s="541" t="s">
        <v>1349</v>
      </c>
      <c r="G53" s="632" t="s">
        <v>545</v>
      </c>
      <c r="H53" s="632"/>
      <c r="I53" s="543" t="s">
        <v>545</v>
      </c>
    </row>
    <row r="54" spans="1:9" ht="24" customHeight="1">
      <c r="A54" s="636" t="s">
        <v>1225</v>
      </c>
      <c r="B54" s="636"/>
      <c r="C54" s="541" t="s">
        <v>1350</v>
      </c>
      <c r="D54" s="541" t="s">
        <v>1351</v>
      </c>
      <c r="E54" s="541" t="s">
        <v>1352</v>
      </c>
      <c r="F54" s="541" t="s">
        <v>1353</v>
      </c>
      <c r="G54" s="632" t="s">
        <v>1354</v>
      </c>
      <c r="H54" s="632"/>
      <c r="I54" s="543" t="s">
        <v>1355</v>
      </c>
    </row>
    <row r="55" spans="1:9" ht="24" customHeight="1">
      <c r="A55" s="631" t="s">
        <v>1232</v>
      </c>
      <c r="B55" s="631"/>
      <c r="C55" s="541" t="s">
        <v>545</v>
      </c>
      <c r="D55" s="541" t="s">
        <v>1356</v>
      </c>
      <c r="E55" s="541" t="s">
        <v>1356</v>
      </c>
      <c r="F55" s="541" t="s">
        <v>850</v>
      </c>
      <c r="G55" s="632" t="s">
        <v>545</v>
      </c>
      <c r="H55" s="632"/>
      <c r="I55" s="543" t="s">
        <v>1357</v>
      </c>
    </row>
    <row r="56" spans="1:9" ht="24" customHeight="1">
      <c r="A56" s="631" t="s">
        <v>1239</v>
      </c>
      <c r="B56" s="631"/>
      <c r="C56" s="541" t="s">
        <v>545</v>
      </c>
      <c r="D56" s="541" t="s">
        <v>1358</v>
      </c>
      <c r="E56" s="541" t="s">
        <v>1358</v>
      </c>
      <c r="F56" s="541" t="s">
        <v>1359</v>
      </c>
      <c r="G56" s="632" t="s">
        <v>1360</v>
      </c>
      <c r="H56" s="632"/>
      <c r="I56" s="543" t="s">
        <v>1361</v>
      </c>
    </row>
    <row r="57" spans="1:9" ht="24" customHeight="1">
      <c r="A57" s="631" t="s">
        <v>184</v>
      </c>
      <c r="B57" s="631"/>
      <c r="C57" s="541" t="s">
        <v>545</v>
      </c>
      <c r="D57" s="541" t="s">
        <v>1362</v>
      </c>
      <c r="E57" s="541" t="s">
        <v>1362</v>
      </c>
      <c r="F57" s="541" t="s">
        <v>1363</v>
      </c>
      <c r="G57" s="632" t="s">
        <v>545</v>
      </c>
      <c r="H57" s="632"/>
      <c r="I57" s="543" t="s">
        <v>1364</v>
      </c>
    </row>
    <row r="58" spans="1:9" ht="24" customHeight="1">
      <c r="A58" s="631" t="s">
        <v>1246</v>
      </c>
      <c r="B58" s="631"/>
      <c r="C58" s="541" t="s">
        <v>545</v>
      </c>
      <c r="D58" s="541" t="s">
        <v>1365</v>
      </c>
      <c r="E58" s="541" t="s">
        <v>1365</v>
      </c>
      <c r="F58" s="541" t="s">
        <v>1366</v>
      </c>
      <c r="G58" s="632" t="s">
        <v>545</v>
      </c>
      <c r="H58" s="632"/>
      <c r="I58" s="543" t="s">
        <v>1367</v>
      </c>
    </row>
    <row r="59" spans="1:9" ht="24" customHeight="1">
      <c r="A59" s="631" t="s">
        <v>1253</v>
      </c>
      <c r="B59" s="631"/>
      <c r="C59" s="541" t="s">
        <v>902</v>
      </c>
      <c r="D59" s="541" t="s">
        <v>1368</v>
      </c>
      <c r="E59" s="541" t="s">
        <v>1369</v>
      </c>
      <c r="F59" s="541" t="s">
        <v>1370</v>
      </c>
      <c r="G59" s="632" t="s">
        <v>1371</v>
      </c>
      <c r="H59" s="632"/>
      <c r="I59" s="543" t="s">
        <v>1372</v>
      </c>
    </row>
    <row r="60" spans="1:9" ht="24" customHeight="1">
      <c r="A60" s="631" t="s">
        <v>1260</v>
      </c>
      <c r="B60" s="631"/>
      <c r="C60" s="541" t="s">
        <v>545</v>
      </c>
      <c r="D60" s="541" t="s">
        <v>545</v>
      </c>
      <c r="E60" s="541" t="s">
        <v>545</v>
      </c>
      <c r="F60" s="541" t="s">
        <v>545</v>
      </c>
      <c r="G60" s="632" t="s">
        <v>545</v>
      </c>
      <c r="H60" s="632"/>
      <c r="I60" s="543" t="s">
        <v>545</v>
      </c>
    </row>
    <row r="61" spans="1:9" ht="24" customHeight="1">
      <c r="A61" s="631" t="s">
        <v>1267</v>
      </c>
      <c r="B61" s="631"/>
      <c r="C61" s="541" t="s">
        <v>1140</v>
      </c>
      <c r="D61" s="541" t="s">
        <v>1373</v>
      </c>
      <c r="E61" s="541" t="s">
        <v>1374</v>
      </c>
      <c r="F61" s="541" t="s">
        <v>545</v>
      </c>
      <c r="G61" s="632" t="s">
        <v>545</v>
      </c>
      <c r="H61" s="632"/>
      <c r="I61" s="543" t="s">
        <v>1374</v>
      </c>
    </row>
    <row r="62" spans="1:9" ht="24" customHeight="1">
      <c r="A62" s="636" t="s">
        <v>1274</v>
      </c>
      <c r="B62" s="636"/>
      <c r="C62" s="541" t="s">
        <v>1375</v>
      </c>
      <c r="D62" s="541" t="s">
        <v>1376</v>
      </c>
      <c r="E62" s="541" t="s">
        <v>1377</v>
      </c>
      <c r="F62" s="541" t="s">
        <v>1378</v>
      </c>
      <c r="G62" s="632" t="s">
        <v>1379</v>
      </c>
      <c r="H62" s="632"/>
      <c r="I62" s="543" t="s">
        <v>1380</v>
      </c>
    </row>
    <row r="63" spans="1:9" ht="24" customHeight="1">
      <c r="A63" s="631" t="s">
        <v>1281</v>
      </c>
      <c r="B63" s="631"/>
      <c r="C63" s="541" t="s">
        <v>545</v>
      </c>
      <c r="D63" s="541" t="s">
        <v>883</v>
      </c>
      <c r="E63" s="541" t="s">
        <v>883</v>
      </c>
      <c r="F63" s="541" t="s">
        <v>883</v>
      </c>
      <c r="G63" s="632" t="s">
        <v>545</v>
      </c>
      <c r="H63" s="632"/>
      <c r="I63" s="543" t="s">
        <v>545</v>
      </c>
    </row>
    <row r="64" spans="1:9" ht="24" customHeight="1">
      <c r="A64" s="631" t="s">
        <v>1288</v>
      </c>
      <c r="B64" s="631"/>
      <c r="C64" s="541" t="s">
        <v>545</v>
      </c>
      <c r="D64" s="541" t="s">
        <v>1381</v>
      </c>
      <c r="E64" s="541" t="s">
        <v>1381</v>
      </c>
      <c r="F64" s="541" t="s">
        <v>1381</v>
      </c>
      <c r="G64" s="632" t="s">
        <v>545</v>
      </c>
      <c r="H64" s="632"/>
      <c r="I64" s="543" t="s">
        <v>545</v>
      </c>
    </row>
    <row r="65" spans="1:9" ht="24" customHeight="1">
      <c r="A65" s="631" t="s">
        <v>1293</v>
      </c>
      <c r="B65" s="631"/>
      <c r="C65" s="541" t="s">
        <v>545</v>
      </c>
      <c r="D65" s="541" t="s">
        <v>1382</v>
      </c>
      <c r="E65" s="541" t="s">
        <v>1382</v>
      </c>
      <c r="F65" s="541" t="s">
        <v>545</v>
      </c>
      <c r="G65" s="632" t="s">
        <v>545</v>
      </c>
      <c r="H65" s="632"/>
      <c r="I65" s="543" t="s">
        <v>1382</v>
      </c>
    </row>
    <row r="66" spans="1:9" ht="24" customHeight="1">
      <c r="A66" s="631" t="s">
        <v>1294</v>
      </c>
      <c r="B66" s="631"/>
      <c r="C66" s="541" t="s">
        <v>1375</v>
      </c>
      <c r="D66" s="541" t="s">
        <v>1383</v>
      </c>
      <c r="E66" s="541" t="s">
        <v>1384</v>
      </c>
      <c r="F66" s="541" t="s">
        <v>545</v>
      </c>
      <c r="G66" s="632" t="s">
        <v>545</v>
      </c>
      <c r="H66" s="632"/>
      <c r="I66" s="543" t="s">
        <v>1384</v>
      </c>
    </row>
    <row r="67" spans="1:9" ht="24" customHeight="1">
      <c r="A67" s="631" t="s">
        <v>1298</v>
      </c>
      <c r="B67" s="631"/>
      <c r="C67" s="541" t="s">
        <v>545</v>
      </c>
      <c r="D67" s="541" t="s">
        <v>1385</v>
      </c>
      <c r="E67" s="541" t="s">
        <v>1385</v>
      </c>
      <c r="F67" s="541" t="s">
        <v>899</v>
      </c>
      <c r="G67" s="632" t="s">
        <v>900</v>
      </c>
      <c r="H67" s="632"/>
      <c r="I67" s="543" t="s">
        <v>1386</v>
      </c>
    </row>
    <row r="68" spans="1:9" ht="24" customHeight="1">
      <c r="A68" s="631" t="s">
        <v>1305</v>
      </c>
      <c r="B68" s="631"/>
      <c r="C68" s="541" t="s">
        <v>545</v>
      </c>
      <c r="D68" s="541" t="s">
        <v>545</v>
      </c>
      <c r="E68" s="541" t="s">
        <v>545</v>
      </c>
      <c r="F68" s="541" t="s">
        <v>545</v>
      </c>
      <c r="G68" s="632" t="s">
        <v>545</v>
      </c>
      <c r="H68" s="632"/>
      <c r="I68" s="543" t="s">
        <v>545</v>
      </c>
    </row>
    <row r="69" spans="1:9" ht="24" customHeight="1">
      <c r="A69" s="631" t="s">
        <v>1306</v>
      </c>
      <c r="B69" s="631"/>
      <c r="C69" s="541" t="s">
        <v>545</v>
      </c>
      <c r="D69" s="541" t="s">
        <v>1387</v>
      </c>
      <c r="E69" s="541" t="s">
        <v>1387</v>
      </c>
      <c r="F69" s="541" t="s">
        <v>545</v>
      </c>
      <c r="G69" s="632" t="s">
        <v>545</v>
      </c>
      <c r="H69" s="632"/>
      <c r="I69" s="543" t="s">
        <v>1387</v>
      </c>
    </row>
    <row r="70" spans="1:9" ht="24" customHeight="1">
      <c r="A70" s="631" t="s">
        <v>1313</v>
      </c>
      <c r="B70" s="631"/>
      <c r="C70" s="541" t="s">
        <v>545</v>
      </c>
      <c r="D70" s="541" t="s">
        <v>1154</v>
      </c>
      <c r="E70" s="541" t="s">
        <v>1154</v>
      </c>
      <c r="F70" s="541" t="s">
        <v>1155</v>
      </c>
      <c r="G70" s="632" t="s">
        <v>1156</v>
      </c>
      <c r="H70" s="632"/>
      <c r="I70" s="543" t="s">
        <v>1157</v>
      </c>
    </row>
    <row r="71" spans="1:9" ht="24" customHeight="1">
      <c r="A71" s="631" t="s">
        <v>1320</v>
      </c>
      <c r="B71" s="631"/>
      <c r="C71" s="541" t="s">
        <v>545</v>
      </c>
      <c r="D71" s="541" t="s">
        <v>545</v>
      </c>
      <c r="E71" s="541" t="s">
        <v>545</v>
      </c>
      <c r="F71" s="541" t="s">
        <v>545</v>
      </c>
      <c r="G71" s="632" t="s">
        <v>545</v>
      </c>
      <c r="H71" s="632"/>
      <c r="I71" s="543" t="s">
        <v>545</v>
      </c>
    </row>
    <row r="72" spans="1:9" ht="24" customHeight="1">
      <c r="A72" s="636" t="s">
        <v>1321</v>
      </c>
      <c r="B72" s="636"/>
      <c r="C72" s="541" t="s">
        <v>915</v>
      </c>
      <c r="D72" s="541" t="s">
        <v>1127</v>
      </c>
      <c r="E72" s="541" t="s">
        <v>1128</v>
      </c>
      <c r="F72" s="541" t="s">
        <v>918</v>
      </c>
      <c r="G72" s="632" t="s">
        <v>919</v>
      </c>
      <c r="H72" s="632"/>
      <c r="I72" s="543" t="s">
        <v>1129</v>
      </c>
    </row>
    <row r="73" spans="1:9" ht="24" customHeight="1">
      <c r="A73" s="631" t="s">
        <v>1322</v>
      </c>
      <c r="B73" s="631"/>
      <c r="C73" s="541" t="s">
        <v>915</v>
      </c>
      <c r="D73" s="541" t="s">
        <v>545</v>
      </c>
      <c r="E73" s="541" t="s">
        <v>915</v>
      </c>
      <c r="F73" s="541" t="s">
        <v>1388</v>
      </c>
      <c r="G73" s="632" t="s">
        <v>1389</v>
      </c>
      <c r="H73" s="632"/>
      <c r="I73" s="543" t="s">
        <v>920</v>
      </c>
    </row>
    <row r="74" spans="1:9" ht="24" customHeight="1">
      <c r="A74" s="631" t="s">
        <v>1328</v>
      </c>
      <c r="B74" s="631"/>
      <c r="C74" s="541" t="s">
        <v>545</v>
      </c>
      <c r="D74" s="541" t="s">
        <v>545</v>
      </c>
      <c r="E74" s="541" t="s">
        <v>545</v>
      </c>
      <c r="F74" s="541" t="s">
        <v>545</v>
      </c>
      <c r="G74" s="632" t="s">
        <v>545</v>
      </c>
      <c r="H74" s="632"/>
      <c r="I74" s="543" t="s">
        <v>545</v>
      </c>
    </row>
    <row r="75" spans="1:9" ht="24" customHeight="1">
      <c r="A75" s="631" t="s">
        <v>1329</v>
      </c>
      <c r="B75" s="631"/>
      <c r="C75" s="541" t="s">
        <v>545</v>
      </c>
      <c r="D75" s="541" t="s">
        <v>545</v>
      </c>
      <c r="E75" s="541" t="s">
        <v>545</v>
      </c>
      <c r="F75" s="541" t="s">
        <v>545</v>
      </c>
      <c r="G75" s="632" t="s">
        <v>545</v>
      </c>
      <c r="H75" s="632"/>
      <c r="I75" s="543" t="s">
        <v>545</v>
      </c>
    </row>
    <row r="76" spans="1:9" ht="24" customHeight="1" thickBot="1">
      <c r="A76" s="631" t="s">
        <v>1330</v>
      </c>
      <c r="B76" s="631"/>
      <c r="C76" s="541" t="s">
        <v>545</v>
      </c>
      <c r="D76" s="541" t="s">
        <v>1127</v>
      </c>
      <c r="E76" s="541" t="s">
        <v>1127</v>
      </c>
      <c r="F76" s="541" t="s">
        <v>916</v>
      </c>
      <c r="G76" s="632" t="s">
        <v>929</v>
      </c>
      <c r="H76" s="632"/>
      <c r="I76" s="543" t="s">
        <v>1390</v>
      </c>
    </row>
    <row r="77" spans="1:9" ht="24" customHeight="1" thickBot="1">
      <c r="A77" s="633" t="s">
        <v>1170</v>
      </c>
      <c r="B77" s="634"/>
      <c r="C77" s="545" t="s">
        <v>931</v>
      </c>
      <c r="D77" s="545" t="s">
        <v>1171</v>
      </c>
      <c r="E77" s="545" t="s">
        <v>1172</v>
      </c>
      <c r="F77" s="545" t="s">
        <v>934</v>
      </c>
      <c r="G77" s="635" t="s">
        <v>935</v>
      </c>
      <c r="H77" s="635"/>
      <c r="I77" s="546" t="s">
        <v>1173</v>
      </c>
    </row>
  </sheetData>
  <mergeCells count="151">
    <mergeCell ref="A77:B77"/>
    <mergeCell ref="G77:H77"/>
    <mergeCell ref="A74:B74"/>
    <mergeCell ref="G74:H74"/>
    <mergeCell ref="A75:B75"/>
    <mergeCell ref="G75:H75"/>
    <mergeCell ref="A76:B76"/>
    <mergeCell ref="G76:H76"/>
    <mergeCell ref="A71:B71"/>
    <mergeCell ref="G71:H71"/>
    <mergeCell ref="A72:B72"/>
    <mergeCell ref="G72:H72"/>
    <mergeCell ref="A73:B73"/>
    <mergeCell ref="G73:H73"/>
    <mergeCell ref="A68:B68"/>
    <mergeCell ref="G68:H68"/>
    <mergeCell ref="A69:B69"/>
    <mergeCell ref="G69:H69"/>
    <mergeCell ref="A70:B70"/>
    <mergeCell ref="G70:H70"/>
    <mergeCell ref="A65:B65"/>
    <mergeCell ref="G65:H65"/>
    <mergeCell ref="A66:B66"/>
    <mergeCell ref="G66:H66"/>
    <mergeCell ref="A67:B67"/>
    <mergeCell ref="G67:H67"/>
    <mergeCell ref="A62:B62"/>
    <mergeCell ref="G62:H62"/>
    <mergeCell ref="A63:B63"/>
    <mergeCell ref="G63:H63"/>
    <mergeCell ref="A64:B64"/>
    <mergeCell ref="G64:H64"/>
    <mergeCell ref="A59:B59"/>
    <mergeCell ref="G59:H59"/>
    <mergeCell ref="A60:B60"/>
    <mergeCell ref="G60:H60"/>
    <mergeCell ref="A61:B61"/>
    <mergeCell ref="G61:H61"/>
    <mergeCell ref="A56:B56"/>
    <mergeCell ref="G56:H56"/>
    <mergeCell ref="A57:B57"/>
    <mergeCell ref="G57:H57"/>
    <mergeCell ref="A58:B58"/>
    <mergeCell ref="G58:H58"/>
    <mergeCell ref="A53:B53"/>
    <mergeCell ref="G53:H53"/>
    <mergeCell ref="A54:B54"/>
    <mergeCell ref="G54:H54"/>
    <mergeCell ref="A55:B55"/>
    <mergeCell ref="G55:H55"/>
    <mergeCell ref="A50:B50"/>
    <mergeCell ref="G50:H50"/>
    <mergeCell ref="A51:B51"/>
    <mergeCell ref="G51:H51"/>
    <mergeCell ref="A52:B52"/>
    <mergeCell ref="G52:H52"/>
    <mergeCell ref="A47:B47"/>
    <mergeCell ref="G47:H47"/>
    <mergeCell ref="A48:B48"/>
    <mergeCell ref="G48:H48"/>
    <mergeCell ref="A49:B49"/>
    <mergeCell ref="G49:H49"/>
    <mergeCell ref="A44:B44"/>
    <mergeCell ref="G44:H44"/>
    <mergeCell ref="A45:B45"/>
    <mergeCell ref="G45:H45"/>
    <mergeCell ref="A46:B46"/>
    <mergeCell ref="G46:H46"/>
    <mergeCell ref="A41:B41"/>
    <mergeCell ref="G41:H41"/>
    <mergeCell ref="A42:B42"/>
    <mergeCell ref="G42:H42"/>
    <mergeCell ref="A43:B43"/>
    <mergeCell ref="G43:H43"/>
    <mergeCell ref="A38:B38"/>
    <mergeCell ref="G38:H38"/>
    <mergeCell ref="A39:B39"/>
    <mergeCell ref="G39:H39"/>
    <mergeCell ref="A40:B40"/>
    <mergeCell ref="G40:H40"/>
    <mergeCell ref="A35:B35"/>
    <mergeCell ref="G35:H35"/>
    <mergeCell ref="A36:B36"/>
    <mergeCell ref="G36:H36"/>
    <mergeCell ref="A37:B37"/>
    <mergeCell ref="G37:H37"/>
    <mergeCell ref="A32:B32"/>
    <mergeCell ref="G32:H32"/>
    <mergeCell ref="A33:B33"/>
    <mergeCell ref="G33:H33"/>
    <mergeCell ref="A34:B34"/>
    <mergeCell ref="G34:H34"/>
    <mergeCell ref="I27:I28"/>
    <mergeCell ref="A29:B29"/>
    <mergeCell ref="G29:H29"/>
    <mergeCell ref="A30:B30"/>
    <mergeCell ref="G30:H30"/>
    <mergeCell ref="A31:B31"/>
    <mergeCell ref="G31:H31"/>
    <mergeCell ref="A26:B26"/>
    <mergeCell ref="G26:H26"/>
    <mergeCell ref="A27:B28"/>
    <mergeCell ref="C27:C28"/>
    <mergeCell ref="D27:D28"/>
    <mergeCell ref="E27:E28"/>
    <mergeCell ref="F27:F28"/>
    <mergeCell ref="G27:H28"/>
    <mergeCell ref="A23:B23"/>
    <mergeCell ref="G23:H23"/>
    <mergeCell ref="A24:B24"/>
    <mergeCell ref="G24:H24"/>
    <mergeCell ref="A25:B25"/>
    <mergeCell ref="G25:H25"/>
    <mergeCell ref="A20:B20"/>
    <mergeCell ref="G20:H20"/>
    <mergeCell ref="A21:B21"/>
    <mergeCell ref="G21:H21"/>
    <mergeCell ref="A22:B22"/>
    <mergeCell ref="G22:H22"/>
    <mergeCell ref="A17:B17"/>
    <mergeCell ref="G17:H17"/>
    <mergeCell ref="A18:B18"/>
    <mergeCell ref="G18:H18"/>
    <mergeCell ref="A19:B19"/>
    <mergeCell ref="G19:H19"/>
    <mergeCell ref="A14:B14"/>
    <mergeCell ref="G14:H14"/>
    <mergeCell ref="A15:B15"/>
    <mergeCell ref="G15:H15"/>
    <mergeCell ref="A16:B16"/>
    <mergeCell ref="G16:H16"/>
    <mergeCell ref="A11:B11"/>
    <mergeCell ref="G11:H11"/>
    <mergeCell ref="A12:B12"/>
    <mergeCell ref="G12:H12"/>
    <mergeCell ref="A13:B13"/>
    <mergeCell ref="G13:H13"/>
    <mergeCell ref="A7:B9"/>
    <mergeCell ref="C7:H7"/>
    <mergeCell ref="I7:I8"/>
    <mergeCell ref="G8:H8"/>
    <mergeCell ref="G9:H9"/>
    <mergeCell ref="A10:B10"/>
    <mergeCell ref="G10:H10"/>
    <mergeCell ref="A1:A5"/>
    <mergeCell ref="B1:G1"/>
    <mergeCell ref="H1:I5"/>
    <mergeCell ref="B2:G2"/>
    <mergeCell ref="B3:G3"/>
    <mergeCell ref="B4:G4"/>
    <mergeCell ref="B5:G5"/>
  </mergeCells>
  <pageMargins left="0" right="0" top="0" bottom="0" header="0.5" footer="0.5"/>
  <pageSetup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PT_ESF_ECSF</vt:lpstr>
      <vt:lpstr>Fromato 1</vt:lpstr>
      <vt:lpstr>Formato 2</vt:lpstr>
      <vt:lpstr>Formato 3</vt:lpstr>
      <vt:lpstr>Formato 4</vt:lpstr>
      <vt:lpstr>Formato 5</vt:lpstr>
      <vt:lpstr>Formato 6a</vt:lpstr>
      <vt:lpstr>Formato b</vt:lpstr>
      <vt:lpstr>Formato c</vt:lpstr>
      <vt:lpstr>Formato 7a</vt:lpstr>
      <vt:lpstr>Formato 7b</vt:lpstr>
      <vt:lpstr>Formato 7c</vt:lpstr>
      <vt:lpstr>Formato 7d</vt:lpstr>
      <vt:lpstr>Formato 8</vt:lpstr>
      <vt:lpstr>'Formato 2'!Área_de_impresión</vt:lpstr>
      <vt:lpstr>'Formato 3'!Área_de_impresión</vt:lpstr>
      <vt:lpstr>'Formato 4'!Área_de_impresión</vt:lpstr>
      <vt:lpstr>'Formato 5'!Área_de_impresión</vt:lpstr>
      <vt:lpstr>'Fromato 1'!Área_de_impresión</vt:lpstr>
      <vt:lpstr>'Formato 2'!Títulos_a_imprimir</vt:lpstr>
      <vt:lpstr>'Formato 3'!Títulos_a_imprimir</vt:lpstr>
      <vt:lpstr>'Fromato 1'!Títulos_a_imprimir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lastPrinted>2017-04-07T20:36:28Z</cp:lastPrinted>
  <dcterms:created xsi:type="dcterms:W3CDTF">2014-01-27T16:27:43Z</dcterms:created>
  <dcterms:modified xsi:type="dcterms:W3CDTF">2017-07-28T18:29:00Z</dcterms:modified>
</cp:coreProperties>
</file>