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40" windowWidth="15600" windowHeight="6915" tabRatio="617" firstSheet="1" activeTab="5"/>
  </bookViews>
  <sheets>
    <sheet name="MIR Ejecutiva" sheetId="1" state="hidden" r:id="rId1"/>
    <sheet name="E101" sheetId="10" r:id="rId2"/>
    <sheet name="E103" sheetId="9" r:id="rId3"/>
    <sheet name="E104" sheetId="11" r:id="rId4"/>
    <sheet name="E105" sheetId="4" r:id="rId5"/>
    <sheet name="P106" sheetId="8" r:id="rId6"/>
    <sheet name="PPs" sheetId="3" state="hidden" r:id="rId7"/>
    <sheet name="Evaluaciones" sheetId="5" state="hidden" r:id="rId8"/>
    <sheet name="ASM" sheetId="6" state="hidden" r:id="rId9"/>
    <sheet name="Hoja1" sheetId="7" state="hidden" r:id="rId10"/>
  </sheets>
  <definedNames>
    <definedName name="_01" localSheetId="1">'E101'!$BD$1084</definedName>
    <definedName name="_01" localSheetId="2">'E103'!$BD$1068</definedName>
    <definedName name="_01" localSheetId="3">'E104'!$BD$1067</definedName>
    <definedName name="_01" localSheetId="5">'P106'!$BD$1066</definedName>
    <definedName name="_01">'E105'!$BD$1064</definedName>
    <definedName name="_02" localSheetId="1">'E101'!$BD$1085</definedName>
    <definedName name="_02" localSheetId="2">'E103'!$BD$1069</definedName>
    <definedName name="_02" localSheetId="3">'E104'!$BD$1068</definedName>
    <definedName name="_02" localSheetId="5">'P106'!$BD$1067</definedName>
    <definedName name="_02">'E105'!$BD$1065</definedName>
    <definedName name="_03" localSheetId="1">'E101'!$BD$1086</definedName>
    <definedName name="_03" localSheetId="2">'E103'!$BD$1070</definedName>
    <definedName name="_03" localSheetId="3">'E104'!$BD$1069</definedName>
    <definedName name="_03" localSheetId="5">'P106'!$BD$1068</definedName>
    <definedName name="_03">'E105'!$BD$1066</definedName>
    <definedName name="_04" localSheetId="1">'E101'!$BD$1087</definedName>
    <definedName name="_04" localSheetId="2">'E103'!$BD$1071</definedName>
    <definedName name="_04" localSheetId="3">'E104'!$BD$1070</definedName>
    <definedName name="_04" localSheetId="5">'P106'!$BD$1069</definedName>
    <definedName name="_04">'E105'!$BD$1067</definedName>
    <definedName name="_05" localSheetId="1">'E101'!$BD$1088</definedName>
    <definedName name="_05" localSheetId="2">'E103'!$BD$1072</definedName>
    <definedName name="_05" localSheetId="3">'E104'!$BD$1071</definedName>
    <definedName name="_05" localSheetId="5">'P106'!$BD$1070</definedName>
    <definedName name="_05">'E105'!$BD$1068</definedName>
    <definedName name="_06" localSheetId="1">'E101'!$BD$1089</definedName>
    <definedName name="_06" localSheetId="2">'E103'!$BD$1073</definedName>
    <definedName name="_06" localSheetId="3">'E104'!$BD$1072</definedName>
    <definedName name="_06" localSheetId="5">'P106'!$BD$1071</definedName>
    <definedName name="_06">'E105'!$BD$1069</definedName>
    <definedName name="_07" localSheetId="1">'E101'!$BD$1090</definedName>
    <definedName name="_07" localSheetId="2">'E103'!$BD$1074</definedName>
    <definedName name="_07" localSheetId="3">'E104'!$BD$1073</definedName>
    <definedName name="_07" localSheetId="5">'P106'!$BD$1072</definedName>
    <definedName name="_07">'E105'!$BD$1070</definedName>
    <definedName name="_08" localSheetId="1">'E101'!$BD$1091</definedName>
    <definedName name="_08" localSheetId="2">'E103'!$BD$1075</definedName>
    <definedName name="_08" localSheetId="3">'E104'!$BD$1074</definedName>
    <definedName name="_08" localSheetId="5">'P106'!$BD$1073</definedName>
    <definedName name="_08">'E105'!$BD$1071</definedName>
    <definedName name="_09" localSheetId="1">'E101'!$BD$1092</definedName>
    <definedName name="_09" localSheetId="2">'E103'!$BD$1076</definedName>
    <definedName name="_09" localSheetId="3">'E104'!$BD$1075</definedName>
    <definedName name="_09" localSheetId="5">'P106'!$BD$1074</definedName>
    <definedName name="_09">'E105'!$BD$1072</definedName>
    <definedName name="_10" localSheetId="1">'E101'!$BD$1093</definedName>
    <definedName name="_10" localSheetId="2">'E103'!$BD$1077</definedName>
    <definedName name="_10" localSheetId="3">'E104'!$BD$1076</definedName>
    <definedName name="_10" localSheetId="5">'P106'!$BD$1075</definedName>
    <definedName name="_10">'E105'!$BD$1073</definedName>
    <definedName name="_11" localSheetId="1">'E101'!$BD$1094</definedName>
    <definedName name="_11" localSheetId="2">'E103'!$BD$1078</definedName>
    <definedName name="_11" localSheetId="3">'E104'!$BD$1077</definedName>
    <definedName name="_11" localSheetId="5">'P106'!$BD$1076</definedName>
    <definedName name="_11">'E105'!$BD$1074</definedName>
    <definedName name="_12" localSheetId="1">'E101'!$BD$1095</definedName>
    <definedName name="_12" localSheetId="2">'E103'!$BD$1079</definedName>
    <definedName name="_12" localSheetId="3">'E104'!$BD$1078</definedName>
    <definedName name="_12" localSheetId="5">'P106'!$BD$1077</definedName>
    <definedName name="_12">'E105'!$BD$1075</definedName>
    <definedName name="_13" localSheetId="1">'E101'!$BD$1096</definedName>
    <definedName name="_13" localSheetId="2">'E103'!$BD$1080</definedName>
    <definedName name="_13" localSheetId="3">'E104'!$BD$1079</definedName>
    <definedName name="_13" localSheetId="5">'P106'!$BD$1078</definedName>
    <definedName name="_13">'E105'!$BD$1076</definedName>
    <definedName name="_14" localSheetId="1">'E101'!$BD$1097</definedName>
    <definedName name="_14" localSheetId="2">'E103'!$BD$1081</definedName>
    <definedName name="_14" localSheetId="3">'E104'!$BD$1080</definedName>
    <definedName name="_14" localSheetId="5">'P106'!$BD$1079</definedName>
    <definedName name="_14">'E105'!$BD$1077</definedName>
    <definedName name="_15" localSheetId="1">'E101'!$BD$1098</definedName>
    <definedName name="_15" localSheetId="2">'E103'!$BD$1082</definedName>
    <definedName name="_15" localSheetId="3">'E104'!$BD$1081</definedName>
    <definedName name="_15" localSheetId="5">'P106'!$BD$1080</definedName>
    <definedName name="_15">'E105'!$BD$1078</definedName>
    <definedName name="_16" localSheetId="1">'E101'!$BD$1099</definedName>
    <definedName name="_16" localSheetId="2">'E103'!$BD$1083</definedName>
    <definedName name="_16" localSheetId="3">'E104'!$BD$1082</definedName>
    <definedName name="_16" localSheetId="5">'P106'!$BD$1081</definedName>
    <definedName name="_16">'E105'!$BD$1079</definedName>
    <definedName name="_17" localSheetId="1">'E101'!$BD$1100</definedName>
    <definedName name="_17" localSheetId="2">'E103'!$BD$1084</definedName>
    <definedName name="_17" localSheetId="3">'E104'!$BD$1083</definedName>
    <definedName name="_17" localSheetId="5">'P106'!$BD$1082</definedName>
    <definedName name="_17">'E105'!$BD$1080</definedName>
    <definedName name="_18" localSheetId="1">'E101'!$BD$1101</definedName>
    <definedName name="_18" localSheetId="2">'E103'!$BD$1085</definedName>
    <definedName name="_18" localSheetId="3">'E104'!$BD$1084</definedName>
    <definedName name="_18" localSheetId="4">'E105'!$BD$1081</definedName>
    <definedName name="_18" localSheetId="5">'P106'!$BD$1083</definedName>
    <definedName name="_19" localSheetId="1">'E101'!$BD$1102</definedName>
    <definedName name="_19" localSheetId="2">'E103'!$BD$1086</definedName>
    <definedName name="_19" localSheetId="3">'E104'!$BD$1085</definedName>
    <definedName name="_19" localSheetId="4">'E105'!$BD$1082</definedName>
    <definedName name="_19" localSheetId="5">'P106'!$BD$1084</definedName>
    <definedName name="_20" localSheetId="1">'E101'!$BD$1103</definedName>
    <definedName name="_20" localSheetId="2">'E103'!$BD$1087</definedName>
    <definedName name="_20" localSheetId="3">'E104'!$BD$1086</definedName>
    <definedName name="_20" localSheetId="4">'E105'!$BD$1083</definedName>
    <definedName name="_20" localSheetId="5">'P106'!$BD$1085</definedName>
    <definedName name="_21" localSheetId="1">'E101'!$BD$1104</definedName>
    <definedName name="_21" localSheetId="2">'E103'!$BD$1088</definedName>
    <definedName name="_21" localSheetId="3">'E104'!$BD$1087</definedName>
    <definedName name="_21" localSheetId="4">'E105'!$BD$1084</definedName>
    <definedName name="_21" localSheetId="5">'P106'!$BD$1086</definedName>
    <definedName name="_22" localSheetId="1">'E101'!$BD$1152</definedName>
    <definedName name="_22" localSheetId="2">'E103'!$BD$1136</definedName>
    <definedName name="_22" localSheetId="3">'E104'!$BD$1135</definedName>
    <definedName name="_22" localSheetId="4">'E105'!$BD$1132</definedName>
    <definedName name="_22" localSheetId="5">'P106'!$BD$1134</definedName>
    <definedName name="_23" localSheetId="1">'E101'!$BD$1106</definedName>
    <definedName name="_23" localSheetId="2">'E103'!$BD$1090</definedName>
    <definedName name="_23" localSheetId="3">'E104'!$BD$1089</definedName>
    <definedName name="_23" localSheetId="4">'E105'!$BD$1086</definedName>
    <definedName name="_23" localSheetId="5">'P106'!$BD$1088</definedName>
    <definedName name="_24" localSheetId="1">'E101'!$BD$1154</definedName>
    <definedName name="_24" localSheetId="2">'E103'!$BD$1138</definedName>
    <definedName name="_24" localSheetId="3">'E104'!$BD$1137</definedName>
    <definedName name="_24" localSheetId="4">'E105'!$BD$1134</definedName>
    <definedName name="_24" localSheetId="5">'P106'!$BD$1136</definedName>
    <definedName name="_26" localSheetId="1">'E101'!$BD$1108</definedName>
    <definedName name="_26" localSheetId="2">'E103'!$BD$1092</definedName>
    <definedName name="_26" localSheetId="3">'E104'!$BD$1091</definedName>
    <definedName name="_26" localSheetId="4">'E105'!$BD$1088</definedName>
    <definedName name="_26" localSheetId="5">'P106'!$BD$1090</definedName>
    <definedName name="_27" localSheetId="1">'E101'!$BD$1109</definedName>
    <definedName name="_27" localSheetId="2">'E103'!$BD$1093</definedName>
    <definedName name="_27" localSheetId="3">'E104'!$BD$1092</definedName>
    <definedName name="_27" localSheetId="4">'E105'!$BD$1089</definedName>
    <definedName name="_27" localSheetId="5">'P106'!$BD$1091</definedName>
    <definedName name="_28" localSheetId="1">'E101'!$BD$1110</definedName>
    <definedName name="_28" localSheetId="2">'E103'!$BD$1094</definedName>
    <definedName name="_28" localSheetId="3">'E104'!$BD$1093</definedName>
    <definedName name="_28" localSheetId="4">'E105'!$BD$1090</definedName>
    <definedName name="_28" localSheetId="5">'P106'!$BD$1092</definedName>
    <definedName name="_29" localSheetId="1">'E101'!$BD$1158</definedName>
    <definedName name="_29" localSheetId="2">'E103'!$BD$1142</definedName>
    <definedName name="_29" localSheetId="3">'E104'!$BD$1141</definedName>
    <definedName name="_29" localSheetId="4">'E105'!$BD$1138</definedName>
    <definedName name="_29" localSheetId="5">'P106'!$BD$1140</definedName>
    <definedName name="_Órganos_Autónomos" localSheetId="1">'E101'!$BE$1120:$BE$1128</definedName>
    <definedName name="_Órganos_Autónomos" localSheetId="2">'E103'!$BE$1104:$BE$1112</definedName>
    <definedName name="_Órganos_Autónomos" localSheetId="3">'E104'!$BE$1103:$BE$1111</definedName>
    <definedName name="_Órganos_Autónomos" localSheetId="5">'P106'!$BE$1102:$BE$1110</definedName>
    <definedName name="_Órganos_Autónomos">'E105'!$BE$1100:$BE$1108</definedName>
    <definedName name="_Poder_Judicial" localSheetId="1">'E101'!$BE$1116:$BE$1119</definedName>
    <definedName name="_Poder_Judicial" localSheetId="2">'E103'!$BE$1100:$BE$1103</definedName>
    <definedName name="_Poder_Judicial" localSheetId="3">'E104'!$BE$1099:$BE$1102</definedName>
    <definedName name="_Poder_Judicial" localSheetId="5">'P106'!$BE$1098:$BE$1101</definedName>
    <definedName name="_Poder_Judicial">'E105'!$BE$1096:$BE$1099</definedName>
    <definedName name="_Poder_Legislativo" localSheetId="1">'E101'!$BE$1114:$BE$1115</definedName>
    <definedName name="_Poder_Legislativo" localSheetId="2">'E103'!$BE$1098:$BE$1099</definedName>
    <definedName name="_Poder_Legislativo" localSheetId="3">'E104'!$BE$1097:$BE$1098</definedName>
    <definedName name="_Poder_Legislativo" localSheetId="5">'P106'!$BE$1096:$BE$1097</definedName>
    <definedName name="_Poder_Legislativo">'E105'!$BE$1094:$BE$1095</definedName>
    <definedName name="_Procuración_de_Justicia" localSheetId="1">'E101'!$BE$1139:$BE$1141</definedName>
    <definedName name="_Procuración_de_Justicia" localSheetId="2">'E103'!$BE$1123:$BE$1125</definedName>
    <definedName name="_Procuración_de_Justicia" localSheetId="3">'E104'!$BE$1122:$BE$1124</definedName>
    <definedName name="_Procuración_de_Justicia" localSheetId="5">'P106'!$BE$1121:$BE$1123</definedName>
    <definedName name="_Procuración_de_Justicia">'E105'!$BE$1119:$BE$1121</definedName>
    <definedName name="ADEFAS" localSheetId="1">'E101'!$BE$1107</definedName>
    <definedName name="ADEFAS" localSheetId="2">'E103'!$BE$1091</definedName>
    <definedName name="ADEFAS" localSheetId="3">'E104'!$BE$1090</definedName>
    <definedName name="ADEFAS" localSheetId="5">'P106'!$BE$1089</definedName>
    <definedName name="ADEFAS">'E105'!$BE$1087</definedName>
    <definedName name="Adeudos_de_Ejer._Fisc._Ant.__ADEFAS" localSheetId="1">'E101'!$BE$1154</definedName>
    <definedName name="Adeudos_de_Ejer._Fisc._Ant.__ADEFAS" localSheetId="2">'E103'!$BE$1138</definedName>
    <definedName name="Adeudos_de_Ejer._Fisc._Ant.__ADEFAS" localSheetId="3">'E104'!$BE$1137</definedName>
    <definedName name="Adeudos_de_Ejer._Fisc._Ant.__ADEFAS" localSheetId="5">'P106'!$BE$1136</definedName>
    <definedName name="Adeudos_de_Ejer._Fisc._Ant.__ADEFAS">'E105'!$BE$1134</definedName>
    <definedName name="Administración" localSheetId="1">'E101'!$BE$1142</definedName>
    <definedName name="Administración" localSheetId="2">'E103'!$BE$1126</definedName>
    <definedName name="Administración" localSheetId="3">'E104'!$BE$1125</definedName>
    <definedName name="Administración" localSheetId="4">'E105'!$BE$1122</definedName>
    <definedName name="Administración" localSheetId="5">'P106'!$BE$1124</definedName>
    <definedName name="Agropecuario" localSheetId="1">'E101'!$BE$1133</definedName>
    <definedName name="Agropecuario" localSheetId="2">'E103'!$BE$1117</definedName>
    <definedName name="Agropecuario" localSheetId="3">'E104'!$BE$1116</definedName>
    <definedName name="Agropecuario" localSheetId="4">'E105'!$BE$1113</definedName>
    <definedName name="Agropecuario" localSheetId="5">'P106'!$BE$1115</definedName>
    <definedName name="_xlnm.Print_Area" localSheetId="1">'E101'!$A$2:$AN$62</definedName>
    <definedName name="_xlnm.Print_Area" localSheetId="2">'E103'!$A$2:$Y$39</definedName>
    <definedName name="_xlnm.Print_Area" localSheetId="3">'E104'!$A$2:$Y$38</definedName>
    <definedName name="_xlnm.Print_Area" localSheetId="4">'E105'!$A$2:$Y$35</definedName>
    <definedName name="_xlnm.Print_Area" localSheetId="5">'P106'!$A$2:$Y$37</definedName>
    <definedName name="Bienes_Muebles_e_Inmuebles" localSheetId="1">'E101'!$BE$1155</definedName>
    <definedName name="Bienes_Muebles_e_Inmuebles" localSheetId="2">'E103'!$BE$1139</definedName>
    <definedName name="Bienes_Muebles_e_Inmuebles" localSheetId="3">'E104'!$BE$1138</definedName>
    <definedName name="Bienes_Muebles_e_Inmuebles" localSheetId="5">'P106'!$BE$1137</definedName>
    <definedName name="Bienes_Muebles_e_Inmuebles">'E105'!$BE$1135</definedName>
    <definedName name="Consejería_Jurídica" localSheetId="1">'E101'!$BE$1145</definedName>
    <definedName name="Consejería_Jurídica" localSheetId="2">'E103'!$BE$1129</definedName>
    <definedName name="Consejería_Jurídica" localSheetId="3">'E104'!$BE$1128</definedName>
    <definedName name="Consejería_Jurídica" localSheetId="4">'E105'!$BE$1125</definedName>
    <definedName name="Consejería_Jurídica" localSheetId="5">'P106'!$BE$1127</definedName>
    <definedName name="Contraloría" localSheetId="1">'E101'!$BE$1143</definedName>
    <definedName name="Contraloría" localSheetId="2">'E103'!$BE$1127</definedName>
    <definedName name="Contraloría" localSheetId="3">'E104'!$BE$1126</definedName>
    <definedName name="Contraloría" localSheetId="4">'E105'!$BE$1123</definedName>
    <definedName name="Contraloría" localSheetId="5">'P106'!$BE$1125</definedName>
    <definedName name="Cultura" localSheetId="1">'E101'!$BE$1149</definedName>
    <definedName name="Cultura" localSheetId="2">'E103'!$BE$1133</definedName>
    <definedName name="Cultura" localSheetId="3">'E104'!$BE$1132</definedName>
    <definedName name="Cultura" localSheetId="4">'E105'!$BE$1129</definedName>
    <definedName name="Cultura" localSheetId="5">'P106'!$BE$1131</definedName>
    <definedName name="Desarrollo_Social" localSheetId="1">'E101'!$BE$1147</definedName>
    <definedName name="Desarrollo_Social" localSheetId="2">'E103'!$BE$1131</definedName>
    <definedName name="Desarrollo_Social" localSheetId="3">'E104'!$BE$1130</definedName>
    <definedName name="Desarrollo_Social" localSheetId="4">'E105'!$BE$1127</definedName>
    <definedName name="Desarrollo_Social" localSheetId="5">'P106'!$BE$1129</definedName>
    <definedName name="Desarrollo_Sustentable" localSheetId="1">'E101'!$BE$1150:$BE$1151</definedName>
    <definedName name="Desarrollo_Sustentable" localSheetId="2">'E103'!$BE$1134:$BE$1135</definedName>
    <definedName name="Desarrollo_Sustentable" localSheetId="3">'E104'!$BE$1133:$BE$1134</definedName>
    <definedName name="Desarrollo_Sustentable" localSheetId="4">'E105'!$BE$1130:$BE$1131</definedName>
    <definedName name="Desarrollo_Sustentable" localSheetId="5">'P106'!$BE$1132:$BE$1133</definedName>
    <definedName name="Deuda_Pública" localSheetId="1">'E101'!$BE$1156</definedName>
    <definedName name="Deuda_Pública" localSheetId="2">'E103'!$BE$1140</definedName>
    <definedName name="Deuda_Pública" localSheetId="3">'E104'!$BE$1139</definedName>
    <definedName name="Deuda_Pública" localSheetId="5">'P106'!$BE$1138</definedName>
    <definedName name="Deuda_Pública">'E105'!$BE$1136</definedName>
    <definedName name="Economía" localSheetId="1">'E101'!$BE$1132</definedName>
    <definedName name="Economía" localSheetId="2">'E103'!$BE$1116</definedName>
    <definedName name="Economía" localSheetId="3">'E104'!$BE$1115</definedName>
    <definedName name="Economía" localSheetId="4">'E105'!$BE$1112</definedName>
    <definedName name="Economía" localSheetId="5">'P106'!$BE$1114</definedName>
    <definedName name="Educación" localSheetId="1">'E101'!$BE$1135:$BE$1136</definedName>
    <definedName name="Educación" localSheetId="2">'E103'!$BE$1119:$BE$1120</definedName>
    <definedName name="Educación" localSheetId="3">'E104'!$BE$1118:$BE$1119</definedName>
    <definedName name="Educación" localSheetId="5">'P106'!$BE$1117:$BE$1118</definedName>
    <definedName name="Educación">'E105'!$BE$1115:$BE$1116</definedName>
    <definedName name="FINES" localSheetId="1">'E101'!$BP$1015:$BP$1026</definedName>
    <definedName name="FINES" localSheetId="2">'E103'!$BP$999:$BP$1010</definedName>
    <definedName name="FINES" localSheetId="3">'E104'!$BP$998:$BP$1009</definedName>
    <definedName name="FINES" localSheetId="5">'P106'!$BP$997:$BP$1008</definedName>
    <definedName name="FINES">'E105'!$BP$995:$BP$1006</definedName>
    <definedName name="Gastos_Institucionales" localSheetId="1">'E101'!$BE$1158</definedName>
    <definedName name="Gastos_Institucionales" localSheetId="2">'E103'!$BE$1142</definedName>
    <definedName name="Gastos_Institucionales" localSheetId="3">'E104'!$BE$1141</definedName>
    <definedName name="Gastos_Institucionales" localSheetId="4">'E105'!$BE$1138</definedName>
    <definedName name="Gastos_Institucionales" localSheetId="5">'P106'!$BE$1140</definedName>
    <definedName name="Gobierno" localSheetId="1">'E101'!$BE$1130</definedName>
    <definedName name="Gobierno" localSheetId="2">'E103'!$BE$1114</definedName>
    <definedName name="Gobierno" localSheetId="3">'E104'!$BE$1113</definedName>
    <definedName name="Gobierno" localSheetId="5">'P106'!$BE$1112</definedName>
    <definedName name="Gobierno">'E105'!$BE$1110</definedName>
    <definedName name="Hacienda" localSheetId="1">'E101'!$BE$1131</definedName>
    <definedName name="Hacienda" localSheetId="2">'E103'!$BE$1115</definedName>
    <definedName name="Hacienda" localSheetId="3">'E104'!$BE$1114</definedName>
    <definedName name="Hacienda" localSheetId="5">'P106'!$BE$1113</definedName>
    <definedName name="Hacienda">'E105'!$BE$1111</definedName>
    <definedName name="Innovación__Ciencia_y_Tec." localSheetId="1">'E101'!$BE$1152</definedName>
    <definedName name="Innovación__Ciencia_y_Tec." localSheetId="2">'E103'!$BE$1136</definedName>
    <definedName name="Innovación__Ciencia_y_Tec." localSheetId="3">'E104'!$BE$1135</definedName>
    <definedName name="Innovación__Ciencia_y_Tec." localSheetId="4">'E105'!$BE$1132</definedName>
    <definedName name="Innovación__Ciencia_y_Tec." localSheetId="5">'P106'!$BE$1134</definedName>
    <definedName name="Innovación__Ciencia_y_Tecnología" localSheetId="1">'E101'!$BE$1152</definedName>
    <definedName name="Innovación__Ciencia_y_Tecnología" localSheetId="2">'E103'!$BE$1136</definedName>
    <definedName name="Innovación__Ciencia_y_Tecnología" localSheetId="3">'E104'!$BE$1135</definedName>
    <definedName name="Innovación__Ciencia_y_Tecnología" localSheetId="4">'E105'!$BE$1132</definedName>
    <definedName name="Innovación__Ciencia_y_Tecnología" localSheetId="5">'P106'!$BE$1134</definedName>
    <definedName name="Innovación_Ciencia_y_Tec." localSheetId="1">'E101'!$BE$1152</definedName>
    <definedName name="Innovación_Ciencia_y_Tec." localSheetId="2">'E103'!$BE$1136</definedName>
    <definedName name="Innovación_Ciencia_y_Tec." localSheetId="3">'E104'!$BE$1135</definedName>
    <definedName name="Innovación_Ciencia_y_Tec." localSheetId="5">'P106'!$BE$1134</definedName>
    <definedName name="Innovación_Ciencia_y_Tec.">'E105'!$BE$1132</definedName>
    <definedName name="Movilidad_y_Transporte" localSheetId="1">'E101'!$BE$1153</definedName>
    <definedName name="Movilidad_y_Transporte" localSheetId="2">'E103'!$BE$1137</definedName>
    <definedName name="Movilidad_y_Transporte" localSheetId="3">'E104'!$BE$1136</definedName>
    <definedName name="Movilidad_y_Transporte" localSheetId="4">'E105'!$BE$1133</definedName>
    <definedName name="Movilidad_y_Transporte" localSheetId="5">'P106'!$BE$1135</definedName>
    <definedName name="Obras_Públicas" localSheetId="1">'E101'!$BE$1134</definedName>
    <definedName name="Obras_Públicas" localSheetId="2">'E103'!$BE$1118</definedName>
    <definedName name="Obras_Públicas" localSheetId="3">'E104'!$BE$1117</definedName>
    <definedName name="Obras_Públicas" localSheetId="5">'P106'!$BE$1116</definedName>
    <definedName name="Obras_Públicas">'E105'!$BE$1114</definedName>
    <definedName name="Oficina_de_la_Gubernatura" localSheetId="1">'E101'!$BE$1129</definedName>
    <definedName name="Oficina_de_la_Gubernatura" localSheetId="2">'E103'!$BE$1113</definedName>
    <definedName name="Oficina_de_la_Gubernatura" localSheetId="3">'E104'!$BE$1112</definedName>
    <definedName name="Oficina_de_la_Gubernatura" localSheetId="5">'P106'!$BE$1111</definedName>
    <definedName name="Oficina_de_la_Gubernatura">'E105'!$BE$1109</definedName>
    <definedName name="Órganos_Autónomos" localSheetId="1">'E101'!$BE$1022:$BE$1030</definedName>
    <definedName name="Órganos_Autónomos" localSheetId="2">'E103'!$BE$1006:$BE$1014</definedName>
    <definedName name="Órganos_Autónomos" localSheetId="3">'E104'!$BE$1005:$BE$1013</definedName>
    <definedName name="Órganos_Autónomos" localSheetId="5">'P106'!$BE$1004:$BE$1012</definedName>
    <definedName name="Órganos_Autónomos">'E105'!$BE$1002:$BE$1010</definedName>
    <definedName name="Participaciones_a_municipios" localSheetId="1">'E101'!$BE$1157</definedName>
    <definedName name="Participaciones_a_municipios" localSheetId="2">'E103'!$BE$1141</definedName>
    <definedName name="Participaciones_a_municipios" localSheetId="3">'E104'!$BE$1140</definedName>
    <definedName name="Participaciones_a_municipios" localSheetId="4">'E105'!$BE$1137</definedName>
    <definedName name="Participaciones_a_municipios" localSheetId="5">'P106'!$BE$1139</definedName>
    <definedName name="Poder_Judicial" localSheetId="1">'E101'!$BE$1018:$BE$1021</definedName>
    <definedName name="Poder_Judicial" localSheetId="2">'E103'!$BE$1002:$BE$1005</definedName>
    <definedName name="Poder_Judicial" localSheetId="3">'E104'!$BE$1001:$BE$1004</definedName>
    <definedName name="Poder_Judicial" localSheetId="4">'E105'!$BE$998:$BE$1001</definedName>
    <definedName name="Poder_Judicial" localSheetId="5">'P106'!$BE$1000:$BE$1003</definedName>
    <definedName name="Poder_Legislativo" localSheetId="1">'E101'!$BE$1016:$BE$1017</definedName>
    <definedName name="Poder_Legislativo" localSheetId="2">'E103'!$BE$1000:$BE$1001</definedName>
    <definedName name="Poder_Legislativo" localSheetId="3">'E104'!$BE$999:$BE$1000</definedName>
    <definedName name="Poder_Legislativo" localSheetId="5">'P106'!$BE$998:$BE$999</definedName>
    <definedName name="Poder_Legislativo">'E105'!$BE$996:$BE$997</definedName>
    <definedName name="Procuración_de_Justicia" localSheetId="1">'E101'!$BE$1139:$BE$1141</definedName>
    <definedName name="Procuración_de_Justicia" localSheetId="2">'E103'!$BE$1123:$BE$1125</definedName>
    <definedName name="Procuración_de_Justicia" localSheetId="3">'E104'!$BE$1122:$BE$1124</definedName>
    <definedName name="Procuración_de_Justicia" localSheetId="4">'E105'!$BE$1119:$BE$1121</definedName>
    <definedName name="Procuración_de_Justicia" localSheetId="5">'P106'!$BE$1121:$BE$1123</definedName>
    <definedName name="Ramos" localSheetId="1">'E101'!$BC$1084:$BC$1111</definedName>
    <definedName name="Ramos" localSheetId="2">'E103'!$BC$1068:$BC$1095</definedName>
    <definedName name="Ramos" localSheetId="3">'E104'!$BC$1067:$BC$1094</definedName>
    <definedName name="Ramos" localSheetId="5">'P106'!$BC$1066:$BC$1093</definedName>
    <definedName name="Ramos">'E105'!$BC$1064:$BC$1091</definedName>
    <definedName name="RAMOS_ESTATALES" localSheetId="1">'E101'!$BD$1084:$BD$1111</definedName>
    <definedName name="RAMOS_ESTATALES" localSheetId="2">'E103'!$BD$1068:$BD$1095</definedName>
    <definedName name="RAMOS_ESTATALES" localSheetId="3">'E104'!$BD$1067:$BD$1094</definedName>
    <definedName name="RAMOS_ESTATALES" localSheetId="4">'E105'!$BD$1064:$BD$1091</definedName>
    <definedName name="RAMOS_ESTATALES" localSheetId="5">'P106'!$BD$1066:$BD$1093</definedName>
    <definedName name="Salud" localSheetId="1">'E101'!$BE$1137:$BE$1138</definedName>
    <definedName name="Salud" localSheetId="2">'E103'!$BE$1121:$BE$1122</definedName>
    <definedName name="Salud" localSheetId="3">'E104'!$BE$1120:$BE$1121</definedName>
    <definedName name="Salud" localSheetId="4">'E105'!$BE$1117:$BE$1118</definedName>
    <definedName name="Salud" localSheetId="5">'P106'!$BE$1119:$BE$1120</definedName>
    <definedName name="Seguridad_Pública" localSheetId="1">'E101'!$BE$1144</definedName>
    <definedName name="Seguridad_Pública" localSheetId="2">'E103'!$BE$1128</definedName>
    <definedName name="Seguridad_Pública" localSheetId="3">'E104'!$BE$1127</definedName>
    <definedName name="Seguridad_Pública" localSheetId="4">'E105'!$BE$1124</definedName>
    <definedName name="Seguridad_Pública" localSheetId="5">'P106'!$BE$1126</definedName>
    <definedName name="_xlnm.Print_Titles" localSheetId="1">'E101'!$1:$7</definedName>
    <definedName name="_xlnm.Print_Titles" localSheetId="2">'E103'!$1:$7</definedName>
    <definedName name="_xlnm.Print_Titles" localSheetId="3">'E104'!$1:$7</definedName>
    <definedName name="_xlnm.Print_Titles" localSheetId="4">'E105'!$1:$7</definedName>
    <definedName name="_xlnm.Print_Titles" localSheetId="5">'P106'!$1:$7</definedName>
    <definedName name="Trabajo" localSheetId="1">'E101'!$BE$1148</definedName>
    <definedName name="Trabajo" localSheetId="2">'E103'!$BE$1132</definedName>
    <definedName name="Trabajo" localSheetId="3">'E104'!$BE$1131</definedName>
    <definedName name="Trabajo" localSheetId="4">'E105'!$BE$1128</definedName>
    <definedName name="Trabajo" localSheetId="5">'P106'!$BE$1130</definedName>
    <definedName name="Turismo" localSheetId="1">'E101'!$BE$1146</definedName>
    <definedName name="Turismo" localSheetId="2">'E103'!$BE$1130</definedName>
    <definedName name="Turismo" localSheetId="3">'E104'!$BE$1129</definedName>
    <definedName name="Turismo" localSheetId="5">'P106'!$BE$1128</definedName>
    <definedName name="Turismo">'E105'!$BE$1126</definedName>
    <definedName name="Unidades_Responsables_de_Gasto" localSheetId="1">'E101'!$BE$1114:$BE$1158</definedName>
    <definedName name="Unidades_Responsables_de_Gasto" localSheetId="2">'E103'!$BE$1098:$BE$1142</definedName>
    <definedName name="Unidades_Responsables_de_Gasto" localSheetId="3">'E104'!$BE$1097:$BE$1141</definedName>
    <definedName name="Unidades_Responsables_de_Gasto" localSheetId="4">'E105'!$BE$1094:$BE$1138</definedName>
    <definedName name="Unidades_Responsables_de_Gasto" localSheetId="5">'P106'!$BE$1096:$BE$1140</definedName>
  </definedNames>
  <calcPr calcId="145621"/>
</workbook>
</file>

<file path=xl/calcChain.xml><?xml version="1.0" encoding="utf-8"?>
<calcChain xmlns="http://schemas.openxmlformats.org/spreadsheetml/2006/main">
  <c r="S62" i="10" l="1"/>
  <c r="T62" i="10" s="1"/>
  <c r="E62" i="10"/>
  <c r="AL61" i="10"/>
  <c r="AM61" i="10" s="1"/>
  <c r="AN61" i="10" s="1"/>
  <c r="X61" i="10"/>
  <c r="S61" i="10"/>
  <c r="T61" i="10" s="1"/>
  <c r="E61" i="10"/>
  <c r="BA1067" i="11" l="1"/>
  <c r="BA1066" i="11"/>
  <c r="BA1065" i="11"/>
  <c r="BA1064" i="11"/>
  <c r="BA1063" i="11"/>
  <c r="BA1062" i="11"/>
  <c r="BA1061" i="11"/>
  <c r="BA1060" i="11"/>
  <c r="BA1059" i="11"/>
  <c r="BA1058" i="11"/>
  <c r="BA1057" i="11"/>
  <c r="BA1056" i="11"/>
  <c r="BA1055" i="11"/>
  <c r="BA1054" i="11"/>
  <c r="BA1053" i="11"/>
  <c r="BA1052" i="11"/>
  <c r="BA1051" i="11"/>
  <c r="BA1050" i="11"/>
  <c r="BA1049" i="11"/>
  <c r="BA1048" i="11"/>
  <c r="BA1047" i="11"/>
  <c r="BA1046" i="11"/>
  <c r="BA1045" i="11"/>
  <c r="BA1044" i="11"/>
  <c r="BA1043" i="11"/>
  <c r="BA1042" i="11"/>
  <c r="BA1040" i="11"/>
  <c r="BA1039" i="11"/>
  <c r="BA1038" i="11"/>
  <c r="BA1037" i="11"/>
  <c r="BA1036" i="11"/>
  <c r="BA1035" i="11"/>
  <c r="BA1034" i="11"/>
  <c r="BA1033" i="11"/>
  <c r="BA1032" i="11"/>
  <c r="BA1031" i="11"/>
  <c r="BA1030" i="11"/>
  <c r="BA1029" i="11"/>
  <c r="BA1028" i="11"/>
  <c r="BA1027" i="11"/>
  <c r="BA1026" i="11"/>
  <c r="BA1025" i="11"/>
  <c r="BA1024" i="11"/>
  <c r="BA1023" i="11"/>
  <c r="BA1022" i="11"/>
  <c r="BA1021" i="11"/>
  <c r="BA1020" i="11"/>
  <c r="BA1019" i="11"/>
  <c r="BA1018" i="11"/>
  <c r="BA1017" i="11"/>
  <c r="BA1016" i="11"/>
  <c r="BA1015" i="11"/>
  <c r="BA1014" i="11"/>
  <c r="BA1013" i="11"/>
  <c r="BA1012" i="11"/>
  <c r="BA1011" i="11"/>
  <c r="BA1010" i="11"/>
  <c r="BA1009" i="11"/>
  <c r="BA1008" i="11"/>
  <c r="BA1007" i="11"/>
  <c r="BA1006" i="11"/>
  <c r="BA1005" i="11"/>
  <c r="BA1004" i="11"/>
  <c r="BA1003" i="11"/>
  <c r="BA1002" i="11"/>
  <c r="BA1001" i="11"/>
  <c r="BA1000" i="11"/>
  <c r="BA999" i="11"/>
  <c r="BA998" i="11"/>
  <c r="V35" i="11"/>
  <c r="W35" i="11" s="1"/>
  <c r="Y35" i="11" s="1"/>
  <c r="P35" i="11"/>
  <c r="J35" i="11"/>
  <c r="E35" i="11"/>
  <c r="K35" i="11" s="1"/>
  <c r="V34" i="11"/>
  <c r="P34" i="11"/>
  <c r="W34" i="11" s="1"/>
  <c r="Y34" i="11" s="1"/>
  <c r="J34" i="11"/>
  <c r="E34" i="11"/>
  <c r="K34" i="11" s="1"/>
  <c r="BA1084" i="10"/>
  <c r="BA1083" i="10"/>
  <c r="BA1082" i="10"/>
  <c r="BA1081" i="10"/>
  <c r="BA1080" i="10"/>
  <c r="BA1079" i="10"/>
  <c r="BA1078" i="10"/>
  <c r="BA1077" i="10"/>
  <c r="BA1076" i="10"/>
  <c r="BA1075" i="10"/>
  <c r="BA1074" i="10"/>
  <c r="BA1073" i="10"/>
  <c r="BA1072" i="10"/>
  <c r="BA1071" i="10"/>
  <c r="BA1070" i="10"/>
  <c r="BA1069" i="10"/>
  <c r="BA1068" i="10"/>
  <c r="BA1067" i="10"/>
  <c r="BA1066" i="10"/>
  <c r="BA1065" i="10"/>
  <c r="BA1064" i="10"/>
  <c r="BA1063" i="10"/>
  <c r="BA1062" i="10"/>
  <c r="BA1061" i="10"/>
  <c r="BA1060" i="10"/>
  <c r="BA1059" i="10"/>
  <c r="BA1057" i="10"/>
  <c r="BA1056" i="10"/>
  <c r="BA1055" i="10"/>
  <c r="BA1054" i="10"/>
  <c r="BA1053" i="10"/>
  <c r="BA1052" i="10"/>
  <c r="BA1051" i="10"/>
  <c r="BA1050" i="10"/>
  <c r="BA1049" i="10"/>
  <c r="BA1048" i="10"/>
  <c r="BA1047" i="10"/>
  <c r="BA1046" i="10"/>
  <c r="BA1045" i="10"/>
  <c r="BA1044" i="10"/>
  <c r="BA1043" i="10"/>
  <c r="BA1042" i="10"/>
  <c r="BA1041" i="10"/>
  <c r="BA1040" i="10"/>
  <c r="BA1039" i="10"/>
  <c r="BA1038" i="10"/>
  <c r="BA1037" i="10"/>
  <c r="BA1036" i="10"/>
  <c r="BA1035" i="10"/>
  <c r="BA1034" i="10"/>
  <c r="BA1033" i="10"/>
  <c r="BA1032" i="10"/>
  <c r="BA1031" i="10"/>
  <c r="BA1030" i="10"/>
  <c r="BA1029" i="10"/>
  <c r="BA1028" i="10"/>
  <c r="BA1027" i="10"/>
  <c r="BA1026" i="10"/>
  <c r="BA1025" i="10"/>
  <c r="BA1024" i="10"/>
  <c r="BA1023" i="10"/>
  <c r="BA1022" i="10"/>
  <c r="BA1021" i="10"/>
  <c r="BA1020" i="10"/>
  <c r="BA1019" i="10"/>
  <c r="BA1018" i="10"/>
  <c r="BA1017" i="10"/>
  <c r="BA1016" i="10"/>
  <c r="BA1015" i="10"/>
  <c r="V52" i="10"/>
  <c r="P52" i="10"/>
  <c r="W52" i="10" s="1"/>
  <c r="Y52" i="10" s="1"/>
  <c r="K52" i="10"/>
  <c r="J52" i="10"/>
  <c r="E52" i="10"/>
  <c r="W51" i="10"/>
  <c r="V51" i="10"/>
  <c r="P51" i="10"/>
  <c r="J51" i="10"/>
  <c r="K51" i="10" s="1"/>
  <c r="E51" i="10"/>
  <c r="Z41" i="10"/>
  <c r="AA34" i="10"/>
  <c r="AA25" i="10"/>
  <c r="AA21" i="10"/>
  <c r="BA1068" i="9"/>
  <c r="BA1067" i="9"/>
  <c r="BA1066" i="9"/>
  <c r="BA1065" i="9"/>
  <c r="BA1064" i="9"/>
  <c r="BA1063" i="9"/>
  <c r="BA1062" i="9"/>
  <c r="BA1061" i="9"/>
  <c r="BA1060" i="9"/>
  <c r="BA1059" i="9"/>
  <c r="BA1058" i="9"/>
  <c r="BA1057" i="9"/>
  <c r="BA1056" i="9"/>
  <c r="BA1055" i="9"/>
  <c r="BA1054" i="9"/>
  <c r="BA1053" i="9"/>
  <c r="BA1052" i="9"/>
  <c r="BA1051" i="9"/>
  <c r="BA1050" i="9"/>
  <c r="BA1049" i="9"/>
  <c r="BA1048" i="9"/>
  <c r="BA1047" i="9"/>
  <c r="BA1046" i="9"/>
  <c r="BA1045" i="9"/>
  <c r="BA1044" i="9"/>
  <c r="BA1043" i="9"/>
  <c r="BA1041" i="9"/>
  <c r="BA1040" i="9"/>
  <c r="BA1039" i="9"/>
  <c r="BA1038" i="9"/>
  <c r="BA1037" i="9"/>
  <c r="BA1036" i="9"/>
  <c r="BA1035" i="9"/>
  <c r="BA1034" i="9"/>
  <c r="BA1033" i="9"/>
  <c r="BA1032" i="9"/>
  <c r="BA1031" i="9"/>
  <c r="BA1030" i="9"/>
  <c r="BA1029" i="9"/>
  <c r="BA1028" i="9"/>
  <c r="BA1027" i="9"/>
  <c r="BA1026" i="9"/>
  <c r="BA1025" i="9"/>
  <c r="BA1024" i="9"/>
  <c r="BA1023" i="9"/>
  <c r="BA1022" i="9"/>
  <c r="BA1021" i="9"/>
  <c r="BA1020" i="9"/>
  <c r="BA1019" i="9"/>
  <c r="BA1018" i="9"/>
  <c r="BA1017" i="9"/>
  <c r="BA1016" i="9"/>
  <c r="BA1015" i="9"/>
  <c r="BA1014" i="9"/>
  <c r="BA1013" i="9"/>
  <c r="BA1012" i="9"/>
  <c r="BA1011" i="9"/>
  <c r="BA1010" i="9"/>
  <c r="BA1009" i="9"/>
  <c r="BA1008" i="9"/>
  <c r="BA1007" i="9"/>
  <c r="BA1006" i="9"/>
  <c r="BA1005" i="9"/>
  <c r="BA1004" i="9"/>
  <c r="BA1003" i="9"/>
  <c r="BA1002" i="9"/>
  <c r="BA1001" i="9"/>
  <c r="BA1000" i="9"/>
  <c r="BA999" i="9"/>
  <c r="V36" i="9"/>
  <c r="P36" i="9"/>
  <c r="W36" i="9" s="1"/>
  <c r="J36" i="9"/>
  <c r="K36" i="9" s="1"/>
  <c r="E36" i="9"/>
  <c r="V35" i="9"/>
  <c r="P35" i="9"/>
  <c r="W35" i="9" s="1"/>
  <c r="Y35" i="9" s="1"/>
  <c r="K35" i="9"/>
  <c r="J35" i="9"/>
  <c r="E35" i="9"/>
  <c r="BA1066" i="8"/>
  <c r="BA1065" i="8"/>
  <c r="BA1064" i="8"/>
  <c r="BA1063" i="8"/>
  <c r="BA1062" i="8"/>
  <c r="BA1061" i="8"/>
  <c r="BA1060" i="8"/>
  <c r="BA1059" i="8"/>
  <c r="BA1058" i="8"/>
  <c r="BA1057" i="8"/>
  <c r="BA1056" i="8"/>
  <c r="BA1055" i="8"/>
  <c r="BA1054" i="8"/>
  <c r="BA1053" i="8"/>
  <c r="BA1052" i="8"/>
  <c r="BA1051" i="8"/>
  <c r="BA1050" i="8"/>
  <c r="BA1049" i="8"/>
  <c r="BA1048" i="8"/>
  <c r="BA1047" i="8"/>
  <c r="BA1046" i="8"/>
  <c r="BA1045" i="8"/>
  <c r="BA1044" i="8"/>
  <c r="BA1043" i="8"/>
  <c r="BA1042" i="8"/>
  <c r="BA1041" i="8"/>
  <c r="BA1039" i="8"/>
  <c r="BA1038" i="8"/>
  <c r="BA1037" i="8"/>
  <c r="BA1036" i="8"/>
  <c r="BA1035" i="8"/>
  <c r="BA1034" i="8"/>
  <c r="BA1033" i="8"/>
  <c r="BA1032" i="8"/>
  <c r="BA1031" i="8"/>
  <c r="BA1030" i="8"/>
  <c r="BA1029" i="8"/>
  <c r="BA1028" i="8"/>
  <c r="BA1027" i="8"/>
  <c r="BA1026" i="8"/>
  <c r="BA1025" i="8"/>
  <c r="BA1024" i="8"/>
  <c r="BA1023" i="8"/>
  <c r="BA1022" i="8"/>
  <c r="BA1021" i="8"/>
  <c r="BA1020" i="8"/>
  <c r="BA1019" i="8"/>
  <c r="BA1018" i="8"/>
  <c r="BA1017" i="8"/>
  <c r="BA1016" i="8"/>
  <c r="BA1015" i="8"/>
  <c r="BA1014" i="8"/>
  <c r="BA1013" i="8"/>
  <c r="BA1012" i="8"/>
  <c r="BA1011" i="8"/>
  <c r="BA1010" i="8"/>
  <c r="BA1009" i="8"/>
  <c r="BA1008" i="8"/>
  <c r="BA1007" i="8"/>
  <c r="BA1006" i="8"/>
  <c r="BA1005" i="8"/>
  <c r="BA1004" i="8"/>
  <c r="BA1003" i="8"/>
  <c r="BA1002" i="8"/>
  <c r="BA1001" i="8"/>
  <c r="BA1000" i="8"/>
  <c r="BA999" i="8"/>
  <c r="BA998" i="8"/>
  <c r="BA997" i="8"/>
  <c r="V34" i="8"/>
  <c r="P34" i="8"/>
  <c r="W34" i="8" s="1"/>
  <c r="Y34" i="8" s="1"/>
  <c r="K34" i="8"/>
  <c r="J34" i="8"/>
  <c r="E34" i="8"/>
  <c r="W33" i="8"/>
  <c r="Y33" i="8" s="1"/>
  <c r="V33" i="8"/>
  <c r="P33" i="8"/>
  <c r="J33" i="8"/>
  <c r="K33" i="8" s="1"/>
  <c r="E33" i="8"/>
  <c r="Y51" i="10" l="1"/>
  <c r="Y36" i="9"/>
  <c r="I16" i="7"/>
  <c r="H16" i="7"/>
  <c r="G16" i="7"/>
  <c r="J16" i="7"/>
  <c r="J15" i="7"/>
  <c r="I15" i="7"/>
  <c r="H15" i="7"/>
  <c r="G15" i="7"/>
  <c r="F31" i="4" l="1"/>
  <c r="C31" i="4"/>
  <c r="P31" i="4" l="1"/>
  <c r="V31" i="4" l="1"/>
  <c r="W31" i="4" s="1"/>
  <c r="E31" i="4"/>
  <c r="J31" i="4"/>
  <c r="P32" i="4"/>
  <c r="V32" i="4"/>
  <c r="BA1003" i="4"/>
  <c r="BA1004" i="4"/>
  <c r="BA1005" i="4"/>
  <c r="BA1006" i="4"/>
  <c r="BA1064" i="4"/>
  <c r="BA1063" i="4"/>
  <c r="BA1062" i="4"/>
  <c r="BA1061" i="4"/>
  <c r="BA1060" i="4"/>
  <c r="BA1059" i="4"/>
  <c r="BA1058" i="4"/>
  <c r="BA1057" i="4"/>
  <c r="BA1056" i="4"/>
  <c r="BA1055" i="4"/>
  <c r="BA1054" i="4"/>
  <c r="BA1053" i="4"/>
  <c r="BA1052" i="4"/>
  <c r="BA1051" i="4"/>
  <c r="BA1050" i="4"/>
  <c r="BA1049" i="4"/>
  <c r="BA1048" i="4"/>
  <c r="BA1047" i="4"/>
  <c r="BA1046" i="4"/>
  <c r="BA1045" i="4"/>
  <c r="BA1044" i="4"/>
  <c r="BA1043" i="4"/>
  <c r="BA1042" i="4"/>
  <c r="BA1041" i="4"/>
  <c r="BA1040" i="4"/>
  <c r="BA1039" i="4"/>
  <c r="BA1037" i="4"/>
  <c r="BA1036" i="4"/>
  <c r="BA1035" i="4"/>
  <c r="BA1034" i="4"/>
  <c r="BA1033" i="4"/>
  <c r="BA1032" i="4"/>
  <c r="BA1031" i="4"/>
  <c r="BA1030" i="4"/>
  <c r="BA1029" i="4"/>
  <c r="BA1028" i="4"/>
  <c r="BA1027" i="4"/>
  <c r="BA1026" i="4"/>
  <c r="BA1025" i="4"/>
  <c r="BA1024" i="4"/>
  <c r="BA1023" i="4"/>
  <c r="BA1022" i="4"/>
  <c r="BA1021" i="4"/>
  <c r="BA1020" i="4"/>
  <c r="BA1019" i="4"/>
  <c r="BA1018" i="4"/>
  <c r="BA1017" i="4"/>
  <c r="BA1016" i="4"/>
  <c r="BA1015" i="4"/>
  <c r="BA1014" i="4"/>
  <c r="BA1013" i="4"/>
  <c r="BA1012" i="4"/>
  <c r="BA1011" i="4"/>
  <c r="BA1010" i="4"/>
  <c r="BA1009" i="4"/>
  <c r="BA1008" i="4"/>
  <c r="BA1007" i="4"/>
  <c r="BA1002" i="4"/>
  <c r="BA1001" i="4"/>
  <c r="BA1000" i="4"/>
  <c r="BA999" i="4"/>
  <c r="BA998" i="4"/>
  <c r="BA997" i="4"/>
  <c r="BA996" i="4"/>
  <c r="BA995" i="4"/>
  <c r="J32" i="4"/>
  <c r="E32" i="4"/>
  <c r="W32" i="4" l="1"/>
  <c r="K32" i="4"/>
  <c r="K31" i="4"/>
  <c r="Y31" i="4" s="1"/>
  <c r="Y32" i="4" l="1"/>
</calcChain>
</file>

<file path=xl/sharedStrings.xml><?xml version="1.0" encoding="utf-8"?>
<sst xmlns="http://schemas.openxmlformats.org/spreadsheetml/2006/main" count="6004" uniqueCount="1130">
  <si>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</si>
  <si>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</si>
  <si>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</si>
  <si>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</si>
  <si>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</si>
  <si>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</si>
  <si>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</si>
  <si>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</si>
  <si>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</si>
  <si>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</si>
  <si>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</si>
  <si>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</si>
  <si>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</si>
  <si>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</si>
  <si>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</si>
  <si>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</si>
  <si>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</si>
  <si>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</si>
  <si>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</si>
  <si>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</si>
  <si>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</si>
  <si>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</si>
  <si>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</si>
  <si>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</si>
  <si>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</si>
  <si>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</si>
  <si>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</si>
  <si>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</si>
  <si>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</si>
  <si>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</si>
  <si>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</si>
  <si>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</si>
  <si>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</si>
  <si>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</si>
  <si>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</si>
  <si>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</si>
  <si>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</si>
  <si>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</si>
  <si>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</si>
  <si>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</si>
  <si>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</si>
  <si>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</si>
  <si>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</si>
  <si>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</si>
  <si>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</si>
  <si>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</si>
  <si>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</si>
  <si>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</si>
  <si>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</si>
  <si>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</si>
  <si>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</si>
  <si>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</si>
  <si>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</si>
  <si>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</si>
  <si>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</si>
  <si>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</si>
  <si>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</si>
  <si>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</si>
  <si>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</si>
  <si>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</si>
  <si>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</si>
  <si>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</si>
  <si>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</si>
  <si>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</si>
  <si>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</si>
  <si>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</si>
  <si>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</si>
  <si>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</si>
  <si>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</si>
  <si>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</si>
  <si>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</si>
  <si>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</si>
  <si>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</si>
  <si>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</si>
  <si>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</si>
  <si>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</si>
  <si>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</si>
  <si>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</si>
  <si>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</si>
  <si>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</si>
  <si>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</si>
  <si>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</si>
  <si>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</si>
  <si>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</si>
  <si>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</si>
  <si>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</si>
  <si>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</si>
  <si>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</si>
  <si>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</si>
  <si>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</si>
  <si>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</si>
  <si>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</si>
  <si>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</si>
  <si>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</si>
  <si>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</si>
  <si>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</si>
  <si>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</si>
  <si>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</si>
  <si>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</si>
  <si>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</si>
  <si>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</si>
  <si>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</si>
  <si>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</si>
  <si>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</si>
  <si>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</si>
  <si>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</si>
  <si>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</si>
  <si>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</si>
  <si>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</si>
  <si>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</si>
  <si>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</si>
  <si>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</si>
  <si>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</si>
  <si>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</si>
  <si>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</si>
  <si>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</si>
  <si>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</si>
  <si>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</si>
  <si>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</si>
  <si>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</si>
  <si>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</si>
  <si>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</si>
  <si>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</si>
  <si>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</si>
  <si>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</si>
  <si>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</si>
  <si>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</si>
  <si>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</si>
  <si>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</si>
  <si>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</si>
  <si>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</si>
  <si>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</si>
  <si>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</si>
  <si>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</si>
  <si>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</si>
  <si>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</si>
  <si>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</si>
  <si>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</si>
  <si>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</si>
  <si>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</si>
  <si>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</si>
  <si>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</si>
  <si>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</si>
  <si>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</si>
  <si>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</si>
  <si>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</si>
  <si>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</si>
  <si>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</si>
  <si>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</si>
  <si>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</si>
  <si>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</si>
  <si>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</si>
  <si>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</si>
  <si>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</si>
  <si>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</si>
  <si>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</si>
  <si>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</si>
  <si>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</si>
  <si>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</si>
  <si>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</si>
  <si>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</si>
  <si>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</si>
  <si>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</si>
  <si>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</si>
  <si>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</si>
  <si>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</si>
  <si>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</si>
  <si>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</si>
  <si>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</si>
  <si>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</si>
  <si>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</si>
  <si>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</si>
  <si>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</si>
  <si>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</si>
  <si>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</si>
  <si>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</si>
  <si>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</si>
  <si>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</si>
  <si>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</si>
  <si>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</si>
  <si>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</si>
  <si>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</si>
  <si>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</si>
  <si>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</si>
  <si>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</si>
  <si>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</si>
  <si>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</si>
  <si>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</si>
  <si>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</si>
  <si>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</si>
  <si>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</si>
  <si>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</si>
  <si>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</si>
  <si>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</si>
  <si>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</si>
  <si>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</si>
  <si>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</si>
  <si>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</si>
  <si>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</si>
  <si>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</si>
  <si>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</si>
  <si>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</si>
  <si>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</si>
  <si>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</si>
  <si>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</si>
  <si>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</si>
  <si>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</si>
  <si>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</si>
  <si>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</si>
  <si>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</si>
  <si>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</si>
  <si>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</si>
  <si>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</si>
  <si>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</si>
  <si>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</si>
  <si>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</si>
  <si>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</si>
  <si>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</si>
  <si>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</si>
  <si>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</si>
  <si>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</si>
  <si>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</si>
  <si>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</si>
  <si>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</si>
  <si>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</si>
  <si>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</si>
  <si>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</si>
  <si>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</si>
  <si>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</si>
  <si>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</si>
  <si>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</si>
  <si>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</si>
  <si>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</si>
  <si>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</si>
  <si>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</si>
  <si>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</si>
  <si>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</si>
  <si>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</si>
  <si>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</si>
  <si>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</si>
  <si>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</si>
  <si>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</si>
  <si>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</si>
  <si>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</si>
  <si>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</si>
  <si>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</si>
  <si>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</si>
  <si>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</si>
  <si>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</si>
  <si>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</si>
  <si>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</si>
  <si>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</si>
  <si>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</si>
  <si>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</si>
  <si>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</si>
  <si>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</si>
  <si>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</si>
  <si>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</si>
  <si>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</si>
  <si>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</si>
  <si>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</si>
  <si>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</si>
  <si>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</si>
  <si>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</si>
  <si>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</si>
  <si>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</si>
  <si>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</si>
  <si>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</si>
  <si>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</si>
  <si>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</si>
  <si>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</si>
  <si>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</si>
  <si>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</si>
  <si>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</si>
  <si>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</si>
  <si>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</si>
  <si>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</si>
  <si>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</si>
  <si>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</si>
  <si>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</si>
  <si>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</si>
  <si>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</si>
  <si>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</si>
  <si>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</si>
  <si>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</si>
  <si>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</si>
  <si>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</si>
  <si>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</si>
  <si>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</si>
  <si>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</si>
  <si>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</si>
  <si>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</si>
  <si>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</si>
  <si>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</si>
  <si>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</si>
  <si>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</si>
  <si>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</si>
  <si>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</si>
  <si>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</si>
  <si>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</si>
  <si>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</si>
  <si>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</si>
  <si>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</si>
  <si>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</si>
  <si>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</si>
  <si>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</si>
  <si>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</si>
  <si>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</si>
  <si>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</si>
  <si>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</si>
  <si>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</si>
  <si>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</si>
  <si>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</si>
  <si>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</si>
  <si>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</si>
  <si>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</si>
  <si>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</si>
  <si>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</si>
  <si>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</si>
  <si>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</si>
  <si>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</si>
  <si>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</si>
  <si>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</si>
  <si>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</si>
  <si>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</si>
  <si>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</si>
  <si>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</si>
  <si>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</si>
  <si>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</si>
  <si>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</si>
  <si>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</si>
  <si>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</si>
  <si>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</si>
  <si>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</si>
  <si>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</si>
  <si>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</si>
  <si>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</si>
  <si>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</si>
  <si>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</si>
  <si>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</si>
  <si>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</si>
  <si>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</si>
  <si>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</si>
  <si>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</si>
  <si>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</si>
  <si>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</si>
  <si>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</si>
  <si>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</si>
  <si>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</si>
  <si>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</si>
  <si>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</si>
  <si>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</si>
  <si>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</si>
  <si>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</si>
  <si>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</si>
  <si>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</si>
  <si>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</si>
  <si>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</si>
  <si>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</si>
  <si>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</si>
  <si>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</si>
  <si>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</si>
  <si>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</si>
  <si>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</si>
  <si>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</si>
  <si>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</si>
  <si>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</si>
  <si>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</si>
  <si>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</si>
  <si>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</si>
  <si>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</si>
  <si>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</si>
  <si>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</si>
  <si>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</si>
  <si>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</si>
  <si>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</si>
  <si>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</si>
  <si>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</si>
  <si>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</si>
  <si>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</si>
  <si>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</si>
  <si>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</si>
  <si>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</si>
  <si>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</si>
  <si>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</si>
  <si>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</si>
  <si>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</si>
  <si>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</si>
  <si>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</si>
  <si>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</si>
  <si>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</si>
  <si>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</si>
  <si>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</si>
  <si>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</si>
  <si>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</si>
  <si>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</si>
  <si>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</si>
  <si>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</si>
  <si>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</si>
  <si>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</si>
  <si>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</si>
  <si>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</si>
  <si>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</si>
  <si>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</si>
  <si>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</si>
  <si>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</si>
  <si>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</si>
  <si>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</si>
  <si>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</si>
  <si>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</si>
  <si>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</si>
  <si>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</si>
  <si>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</si>
  <si>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</si>
  <si>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</si>
  <si>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</si>
  <si>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</si>
  <si>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</si>
  <si>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</si>
  <si>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</si>
  <si>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</si>
  <si>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</si>
  <si>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</si>
  <si>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</si>
  <si>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</si>
  <si>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</si>
  <si>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</si>
  <si>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</si>
  <si>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</si>
  <si>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</si>
  <si>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</si>
  <si>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</si>
  <si>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</si>
  <si>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</si>
  <si>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</si>
  <si>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</si>
  <si>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</si>
  <si>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</si>
  <si>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</si>
  <si>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</si>
  <si>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</si>
  <si>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</si>
  <si>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</si>
  <si>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</si>
  <si>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</si>
  <si>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</si>
  <si>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</si>
  <si>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</si>
  <si>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</si>
  <si>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</si>
  <si>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</si>
  <si>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</si>
  <si>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</si>
  <si>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</si>
  <si>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</si>
  <si>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</si>
  <si>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</si>
  <si>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</si>
  <si>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</si>
  <si>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</si>
  <si>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</si>
  <si>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</si>
  <si>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</si>
  <si>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</si>
  <si>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</si>
  <si>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</si>
  <si>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</si>
  <si>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</si>
  <si>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</si>
  <si>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</si>
  <si>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</si>
  <si>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</si>
  <si>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</si>
  <si>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</si>
  <si>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</si>
  <si>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</si>
  <si>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</si>
  <si>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</si>
  <si>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</si>
  <si>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</si>
  <si>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</si>
  <si>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</si>
  <si>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</si>
  <si>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</si>
  <si>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</si>
  <si>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</si>
  <si>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</si>
  <si>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</si>
  <si>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</si>
  <si>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</si>
  <si>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</si>
  <si>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</si>
  <si>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</si>
  <si>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</si>
  <si>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</si>
  <si>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</si>
  <si>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</si>
  <si>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</si>
  <si>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</si>
  <si>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</si>
  <si>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</si>
  <si>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</si>
  <si>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</si>
  <si>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</si>
  <si>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</si>
  <si>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</si>
  <si>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</si>
  <si>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</si>
  <si>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</si>
  <si>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</si>
  <si>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</si>
  <si>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</si>
  <si>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</si>
  <si>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</si>
  <si>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</si>
  <si>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</si>
  <si>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</si>
  <si>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</si>
  <si>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</si>
  <si>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</si>
  <si>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</si>
  <si>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</si>
  <si>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</si>
  <si>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</si>
  <si>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</si>
  <si>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</si>
  <si>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</si>
  <si>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</si>
  <si>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</si>
  <si>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</si>
  <si>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</si>
  <si>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</si>
  <si>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</si>
  <si>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</si>
  <si>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</si>
  <si>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</si>
  <si>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</si>
  <si>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</si>
  <si>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</si>
  <si>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</si>
  <si>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</si>
  <si>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</si>
  <si>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</si>
  <si>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</si>
  <si>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</si>
  <si>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</si>
  <si>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</si>
  <si>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</si>
  <si>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</si>
  <si>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</si>
  <si>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</si>
  <si>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</si>
  <si>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</si>
  <si>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</si>
  <si>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</si>
  <si>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</si>
  <si>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</si>
  <si>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</si>
  <si>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</si>
  <si>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</si>
  <si>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</si>
  <si>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</si>
  <si>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</si>
  <si>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</si>
  <si>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</si>
  <si>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</si>
  <si>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</si>
  <si>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</si>
  <si>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</si>
  <si>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</si>
  <si>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</si>
  <si>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</si>
  <si>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</si>
  <si>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</si>
  <si>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</si>
  <si>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</si>
  <si>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</si>
  <si>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</si>
  <si>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</si>
  <si>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</si>
  <si>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</si>
  <si>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</si>
  <si>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</si>
  <si>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</si>
  <si>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</si>
  <si>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</si>
  <si>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</si>
  <si>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</si>
  <si>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</si>
  <si>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</si>
  <si>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</si>
  <si>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</si>
  <si>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</si>
  <si>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</si>
  <si>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</si>
  <si>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</si>
  <si>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</si>
  <si>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</si>
  <si>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</si>
  <si>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</si>
  <si>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</si>
  <si>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</si>
  <si>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</si>
  <si>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</si>
  <si>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</si>
  <si>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</si>
  <si>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</si>
  <si>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</si>
  <si>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</si>
  <si>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</si>
  <si>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</si>
  <si>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</si>
  <si>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</si>
  <si>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</si>
  <si>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</si>
  <si>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</si>
  <si>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</si>
  <si>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</si>
  <si>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</si>
  <si>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</si>
  <si>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</si>
  <si>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</si>
  <si>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</si>
  <si>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</si>
  <si>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</si>
  <si>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</si>
  <si>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</si>
  <si>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</si>
  <si>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</si>
  <si>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</si>
  <si>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</si>
  <si>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</si>
  <si>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</si>
  <si>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</si>
  <si>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</si>
  <si>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</si>
  <si>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</si>
  <si>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</si>
  <si>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</si>
  <si>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</si>
  <si>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</si>
  <si>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</si>
  <si>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</si>
  <si>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</si>
  <si>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</si>
  <si>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</si>
  <si>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</si>
  <si>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</si>
  <si>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</si>
  <si>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</si>
  <si>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</si>
  <si>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</si>
  <si>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</si>
  <si>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</si>
  <si>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</si>
  <si>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</si>
  <si>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</si>
  <si>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</si>
  <si>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</si>
  <si>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</si>
  <si>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</si>
  <si>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</si>
  <si>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</si>
  <si>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</si>
  <si>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</si>
  <si>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</si>
  <si>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</si>
  <si>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</si>
  <si>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</si>
  <si>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</si>
  <si>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</si>
  <si>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</si>
  <si>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</si>
  <si>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</si>
  <si>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</si>
  <si>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</si>
  <si>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</si>
  <si>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</si>
  <si>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</si>
  <si>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</si>
  <si>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</si>
  <si>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</si>
  <si>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</si>
  <si>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</si>
  <si>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</si>
  <si>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</si>
  <si>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</si>
  <si>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</si>
  <si>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</si>
  <si>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</si>
  <si>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</si>
  <si>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</si>
  <si>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</si>
  <si>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</si>
  <si>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</si>
  <si>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</si>
  <si>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</si>
  <si>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</si>
  <si>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</si>
  <si>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</si>
  <si>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</si>
  <si>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</si>
  <si>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</si>
  <si>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</si>
  <si>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</si>
  <si>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</si>
  <si>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</si>
  <si>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</si>
  <si>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</si>
  <si>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</si>
  <si>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</si>
  <si>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</si>
  <si>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</si>
  <si>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</si>
  <si>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</si>
  <si>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</si>
  <si>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</si>
  <si>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</si>
  <si>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</si>
  <si>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</si>
  <si>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</si>
  <si>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</si>
  <si>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</si>
  <si>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</si>
  <si>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</si>
  <si>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</si>
  <si>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</si>
  <si>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</si>
  <si>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</si>
  <si>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</si>
  <si>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</si>
  <si>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</si>
  <si>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</si>
  <si>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</si>
  <si>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</si>
  <si>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</si>
  <si>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</si>
  <si>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</si>
  <si>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</si>
  <si>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</si>
  <si>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</si>
  <si>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</si>
  <si>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</si>
  <si>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</si>
  <si>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</si>
  <si>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</si>
  <si>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</si>
  <si>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</si>
  <si>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</si>
  <si>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</si>
  <si>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</si>
  <si>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</si>
  <si>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</si>
  <si>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</si>
  <si>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</si>
  <si>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</si>
  <si>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</si>
  <si>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</si>
  <si>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</si>
  <si>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</si>
  <si>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</si>
  <si>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</si>
  <si>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</si>
  <si>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</si>
  <si>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</si>
  <si>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</si>
  <si>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</si>
  <si>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</si>
  <si>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</si>
  <si>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</si>
  <si>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</si>
  <si>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</si>
  <si>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</si>
  <si>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</si>
  <si>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</si>
  <si>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</si>
  <si>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</si>
  <si>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</si>
  <si>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</si>
  <si>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</si>
  <si>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</si>
  <si>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</si>
  <si>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</si>
  <si>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</si>
  <si>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</si>
  <si>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</si>
  <si>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</si>
  <si>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</si>
  <si>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</si>
  <si>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</si>
  <si>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</si>
  <si>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</si>
  <si>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</si>
  <si>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</si>
  <si>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</si>
  <si>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</si>
  <si>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</si>
  <si>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</si>
  <si>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</si>
  <si>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</si>
  <si>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</si>
  <si>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</si>
  <si>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</si>
  <si>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</si>
  <si>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</si>
  <si>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</si>
  <si>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</si>
  <si>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</si>
  <si>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</si>
  <si>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</si>
  <si>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</si>
  <si>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</si>
  <si>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</si>
  <si>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</si>
  <si>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</si>
  <si>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</si>
  <si>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</si>
  <si>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</si>
  <si>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</si>
  <si>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</si>
  <si>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</si>
  <si>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</si>
  <si>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</si>
  <si>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</si>
  <si>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</si>
  <si>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</si>
  <si>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</si>
  <si>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</si>
  <si>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</si>
  <si>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</si>
  <si>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</si>
  <si>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</si>
  <si>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</si>
  <si>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</si>
  <si>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</si>
  <si>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</si>
  <si>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</si>
  <si>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</si>
  <si>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</si>
  <si>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</si>
  <si>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</si>
  <si>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</si>
  <si>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</si>
  <si>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</si>
  <si>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</si>
  <si>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</si>
  <si>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</si>
  <si>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</si>
  <si>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</si>
  <si>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</si>
  <si>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</si>
  <si>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</si>
  <si>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</si>
  <si>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</si>
  <si>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</si>
  <si>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</si>
  <si>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</si>
  <si>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</si>
  <si>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</si>
  <si>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</si>
  <si>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</si>
  <si>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 xml:space="preserve">6. Garantizar la adecuada operación de las Áreas Naturales Protegidas estatales.                                             8. Controlar la contaminación del aire.                               9. Normar las obras y actividades sujetas al Procedimiento de Evaluación del Impacto Ambiental.                              10. Rescatar, conservar y proteger las áreas con valor ambiental.                          </t>
  </si>
  <si>
    <t>La huella ecológica en el medio ambiente se reduce y se revierte</t>
  </si>
  <si>
    <t>Relación cobertura natural conservada - cobertura antrópica</t>
  </si>
  <si>
    <t>Este indicador refiere la relación  entre cubiertas de terrenos naturales con respecto de las coberturas que resultan de las actividad humana. Mide el grado de impacto expresado a través de la relación  cobertura natural entre no natural</t>
  </si>
  <si>
    <t>Cobertura natural conservada/cobertura antrópica</t>
  </si>
  <si>
    <t xml:space="preserve">Tasa </t>
  </si>
  <si>
    <t>Actividad 4.1</t>
  </si>
  <si>
    <t>Porcentaje de programas de manejo de la áreas naturales protegidas elaborados</t>
  </si>
  <si>
    <t>Elaboración de los programas de manejo de las áreas naturales protegidas</t>
  </si>
  <si>
    <t>El indicador mide la proporción de programas de manejo de la áreas naturales protegidas elaborados respecto al total de programas de manejo de la áreas naturales protegidas programados para su elaboración</t>
  </si>
  <si>
    <t>(Número de programas de manejo de la áreas naturales protegidas estatales elaborados/ Total de programas de manejo de la áreas naturales protegidas programados para su elaboración)*100</t>
  </si>
  <si>
    <t>Realización de talleres en materia de educación para la conservación de las áreas naturales protegidas estatales</t>
  </si>
  <si>
    <t>Porcentaje de talleres realizados en materia de educación para la conservación de las áreas naturales protegidas estatales</t>
  </si>
  <si>
    <t>Mide la proporción de talleres realizados (incluye pláticas) en materia de educación para la conservación de las áreas naturales protegidas estatales realizados respecto al total de talleres requeridos en materia de educación para la conservación de las áreas naturales protegidas estatales</t>
  </si>
  <si>
    <t>(Número de talleres (incluye pláticas) en materia de educación para la conservación de las áreas naturales protegidas estatales realizados / Total de talleres requeridos en materia de educación para la conservación de las áreas naturales protegidas estatales)*100</t>
  </si>
  <si>
    <t>Realización de recorridos de supervisión en las áreas naturales protegidas estatales</t>
  </si>
  <si>
    <t>Porcentaje de recorridos realizados de supervisión en las áreas naturales protegidas estatales</t>
  </si>
  <si>
    <t>Mide la proporción de recorridos realizados de supervisión en las áreas naturales protegidas estatales respecto al total de recorridos requeridos de supervisión en las áreas naturales protegidas estatales</t>
  </si>
  <si>
    <t>(Número de recorridos realizados de supervisión en las áreas naturales protegidas estatales / Total de recorridos requeridos de supervisión en las áreas naturales protegidas estatales)*100</t>
  </si>
  <si>
    <t>Realización de proyectos de conservación, restauración y productivos  en Áreas Naturales Protegidas estatales con dueños y poseedores de la tierra</t>
  </si>
  <si>
    <t xml:space="preserve">Porcentaje de proyectos realizados de conservación, restauración y productivos  en Áreas Naturales Protegidas estatales </t>
  </si>
  <si>
    <t xml:space="preserve">El indicador mide la proporción de proyectos realizados de conservación, restauración y productivos  en Áreas Naturales Protegidas estatales respecto al total de proyectos requeridos de conservación, restauración y productivos  en Áreas Naturales Protegidas estatales </t>
  </si>
  <si>
    <t>(Número de proyectos realizados de conservación, restauración y productivos  en Áreas Naturales Protegidas estatales / Total de proyectos requeridos de conservación, restauración y productivos  en Áreas Naturales Protegidas estatales)*100</t>
  </si>
  <si>
    <t xml:space="preserve">Conservación y mantenimiento del Parque Estatal Urbano Barranca de Chapultepec </t>
  </si>
  <si>
    <t xml:space="preserve">Porcentaje de acciones realizadas de conservación y mantenimiento del Parque Estatal Urbano Barranca de Chapultepec </t>
  </si>
  <si>
    <t>El indicador mide la proporción de acciones realizadas de conservación y mantenimiento del Parque Estatal Urbano Barranca de Chapultepec respecto al total de acciones requeridas</t>
  </si>
  <si>
    <t>(Número acciones realizadas de conservación y mantenimiento del Parque Estatal Urbano Barranca de Chapultepec / Total de acciones requeridas)*100</t>
  </si>
  <si>
    <t>Componente 6</t>
  </si>
  <si>
    <t>Fortalecimiento de la aplicación de la normatividad ambiental estatal para la protección del medio ambiente , con la participación corresponsable y vinculante del gobierno y la sociedad.</t>
  </si>
  <si>
    <t>Porcentaje de Inspecciones realizadas</t>
  </si>
  <si>
    <t>Este indicador mide el número de visitas que se realizan en el estado para verificar el cumplimiento a la normativa ambiental y/o las condicionantes que determine la SDSu</t>
  </si>
  <si>
    <t>(Número de visitas de inspección realizadas / Número de visitas Programadas) * 100</t>
  </si>
  <si>
    <t>La naturaleza de las acciones programadas implica una planeación detallada y ejecución compleja de socialización y aceptación de los proyectos, lo cual consume gran parte del año y una vez concluida la etapa de planeación deben llevarse a cabo las adquisiciones para el suminiostro de los insumos, lo cual se llevo hacia finales del año, por lo que la medición de avances no alcanza a reflejar la consolidación de las acciones al cierre del 4o. trimestre del año 2017.</t>
  </si>
  <si>
    <t>Fecha:</t>
  </si>
  <si>
    <t>16. Establecer y operar el Programa Estatal de Cambio Climático.</t>
  </si>
  <si>
    <t>Los ecosistemas naturales y urbanos se mejoran al planificar la gestión de forma sustentable</t>
  </si>
  <si>
    <t>Emisiones y captura de gases de efecto invernadero controladas</t>
  </si>
  <si>
    <t>Porcentaje de reducción de emisiones de GEI</t>
  </si>
  <si>
    <t>Este indicador mide el Avance del Programa Especial de Cambio Climático en la reducción de emisiones de Gases de Efecto Invernadero</t>
  </si>
  <si>
    <t>(Reducción de emsiones de GEI/Reducción de emsiones propuestas en PECC)*100</t>
  </si>
  <si>
    <t>Instrumentación de estrategias de mitigación y adaptación del Cambio Climático</t>
  </si>
  <si>
    <t>Instrumentos técnico / juridicos en materia de cambio climático elaborados</t>
  </si>
  <si>
    <t>Este indicador mide la concluisión de las acciones de eaboración o actualización de los instrumentos tecnico / jurídicos que son el marco de actuación ante el Cambio Climático.</t>
  </si>
  <si>
    <t>(Documentos técnico - jurídicos en materia de cambio climático elaborados / Documentos técnico -jurídicos en materia de cambio climático requeridos)*100</t>
  </si>
  <si>
    <t>1. Mejorar los mecanismos de participación de la ciudadanía para el Desarrollo Sustentable.                          2. Promover prácticas de preservación y cuidado ambiental.                                                                                            3. Impulsar el Programa de Formación de Gestores Ciudadanos en favor del Ambiente.</t>
  </si>
  <si>
    <t xml:space="preserve">La población participa activamente en la protección del medio ambiente y en el impulso de la sustentabilidad como base del desarrollo </t>
  </si>
  <si>
    <t>Tasa anual de participación ciudadana respunsable y vinvulante</t>
  </si>
  <si>
    <t>Tasa anual de participación ciudadana corresponsable y vinculante.</t>
  </si>
  <si>
    <t xml:space="preserve">El indicador mide el número de ciudadanos por cada 100,000 habitantes que participan en el seno de los órganos y mecanismos diversos de participación ciudadana existentes (Consejos Consultivos, Comisiones técnicas, Comités, cursos, talleres, mesas de trabajo, foros, etc.) que son conformados y coordinados por la Secretaría de Desarrollo Sustentable. </t>
  </si>
  <si>
    <t>anual</t>
  </si>
  <si>
    <t>Mecanismos de participación de la ciudadanía para el desarrollo sustentable creados y operados</t>
  </si>
  <si>
    <t>Porcentaje de mecanismos de participación ciudadana creados y operados.</t>
  </si>
  <si>
    <t>El indicador mide la proporción de mecanismos de participación ciudadana (consejos consultivos, comisiones, comités, foros de consulta, informativos y/o de debate, mesas de trabajo, encuentros con las organizaciones sociales, etc) creados y operados respecto al total de mecanismos de participación ciudadana requeridos para su creación y operación.</t>
  </si>
  <si>
    <t>(Número de mecanismos de participación ciudadana creados y operados/Total de mecanismos de participación ciudadana requeridos para su creación y operación)*100</t>
  </si>
  <si>
    <t>Porcentaje de participantes en los mecanismos de participación ciudadana.</t>
  </si>
  <si>
    <t>El indicador mide la proporción de participantes en los mecanismos de participación ciudadana (consejos consultivos, comisiones, comités, foros de consulta, informativos y/o de debate, mesas de trabajo, encuentros con las organizaciones sociales, etc) creados y operados respecto al total participantes estimados en los mecanismos de participación ciudadana requeridos para su creación y operación.</t>
  </si>
  <si>
    <t xml:space="preserve">(Número de participantes en los mecanismos de participación ciudadana /Total de participantes estimados en los mecanismos de participación ciudadana )*100 </t>
  </si>
  <si>
    <t xml:space="preserve">Operación del consejo consultivo y comisiones técnicas para el Desarrollo Sustentable. </t>
  </si>
  <si>
    <t>Porcentaje de operación del consejo consultivo y comisiones técnicas para el Desarrollo Sustentable.</t>
  </si>
  <si>
    <t>El indicador mide la proporción de operación del consejo consultivo y comisiones técnicas para el Desarrollo Sustentable respecto al total de consejo consultivo y comisiones técnicas para el Desarrollo Sustentable conformadas</t>
  </si>
  <si>
    <t xml:space="preserve">(Operación del consejo consultivo y comisiones técnicas para el Desarrollo Sustentable/Total de consejo consultivo y comisiones técnicas para el Desarrollo Sustentable conformadas)*100 </t>
  </si>
  <si>
    <t>Porcentaje de programas, proyectos y acciones analizadas en el seno del Consejo Consultivo Estatal para el Desarrollo Sustentable.</t>
  </si>
  <si>
    <t>El indicador mide la proporción de programas, proyectos y acciones analizadas en el seno del Consejo Consultivo con respecto al total de programas, proyectos y acciones propuestos por la Secretaría de Desarrollo Sustentable.</t>
  </si>
  <si>
    <t xml:space="preserve">(Número de programas, proyectos y acciones analizadas en el seno del Consejo Consultivo / Total de programas, proyectos y acciones propuestos por la Secretaría de Desarrollo Sustentable)*100 </t>
  </si>
  <si>
    <t>Creación de espacios de participación ciudadana para el análisis de temas relacionados con el desarrollo sustentable.</t>
  </si>
  <si>
    <t>Porcentaje de espacios de participación ciudadana creados para el análisis de temas relacionados con el desarrollo sustentable.</t>
  </si>
  <si>
    <t>El indicador mide la proporción de espacios de participación ciudadana creados (foros de consulta, informativos y/o de debate, mesas de trabajo, encuentros con las organizaciones sociales) respecto al total de espacios de participación ciudadana requeridos .</t>
  </si>
  <si>
    <t>(Número de espacios de participación ciudadana creados para el análisis de temas relacionados con el desarrollo sustentable /Total de espacios de participación ciudadana requeridos) *100</t>
  </si>
  <si>
    <t>Porcentaje de personas que participan en los espacios creados para la discusión y análisis de temas relacionados con el desarrollo sustentable.</t>
  </si>
  <si>
    <t>El indicador mide la porporción de personas que participan en los espacios creados (foros de consulta, informativos y/o de debate, mesas de trabajo, encuentros con las organizaciones sociales) respecto al total de personas estimadas para su participación.</t>
  </si>
  <si>
    <t>(Número de personas que participan en los espacios creados / Total de personas estimadas para su participación en los espacios creados) *100</t>
  </si>
  <si>
    <t>Coordinación de acciones con individuos, grupos, organizaciones de la sociedad civil y autoridades gubernamentales para la resolución de problemáticas ambientales.</t>
  </si>
  <si>
    <t>Porcentaje de acciones ejecutadas de manera coordinada con individuos, grupos, organizaciones de la sociedad civil y autoridades gubernamentales para la resolución de problemáticas ambientales.</t>
  </si>
  <si>
    <t>El indicador mide la proporción de acciones ejecutadas de manera coordinada con individuos, grupos, organizaciones de la sociedad civil y autoridades gubernamentales para la resolución de problemáticas ambientales respecto al total de acciones requeridas para su ejecución.</t>
  </si>
  <si>
    <t>(Número de acciones ejecutadas de manera coordinada con individuos, grupos, organizaciones de la sociedad civil y autoridades gubernamentales para la resolución de problemáticas ambientales / Total de acciones requeridas para su ejecución de manera coordinada con individuos, grupos, organizaciones de la sociedad civil y autoridades gubernamentales para la resolución de problemáticas ambientales) *100</t>
  </si>
  <si>
    <t>Realización de proyectos comunitarios en materia de sustentabilidad.</t>
  </si>
  <si>
    <t>Porcentaje de proyectos comunitarios en materia de sustentabilidad realizados.</t>
  </si>
  <si>
    <t>Mide la proporción de proyectos comunitarios (huertos productivos) en materia de sustentabilidad realizados respecto al total de proyecto comunitarios en materia de sustentabilidad requeridos</t>
  </si>
  <si>
    <t>(Número de proyectos comunitarios en materia de sustentabilidad realizados / Total de proyecto comunitarios en materia de sustentabilidad requeridos)*100</t>
  </si>
  <si>
    <t xml:space="preserve">Realización de acciones educativas para la formación de promotores de la sustentabilidad. </t>
  </si>
  <si>
    <t>Porcentaje de acciones educativas para la formación de promotores de la sustentabilidad realizadas.</t>
  </si>
  <si>
    <t>Este indicador mide la proporción de acciones educativas (talleres, conferencias, paneles, proyección de videos y salidas de campo) para la formación de promotores de la sustentabilidad realizadas respecto al total de acciones educativas para la formación de promotores de la sustentabilidad requeridas</t>
  </si>
  <si>
    <t>(Número de eventos para la promoción de la cultura de la sustentabilidad realizados / Total de eventos para la promoción de la cultura de la sustentabilidad programados)*100</t>
  </si>
  <si>
    <t>Actividad 2.3</t>
  </si>
  <si>
    <t>Realización de eventos para la promoción de la cultura de la sustentabilidad.</t>
  </si>
  <si>
    <t>Porcentaje de eventos para la promoción de la cultura de la sustentabilidad realizados.</t>
  </si>
  <si>
    <t>El indicador mide la proporción de eventos (CIMMA, Alternativas Verdes, Festival del Día Mundial del Medio Ambiente, etc) para la promoción de la cultura de la sustentabilidad realizados  respecto al total de eventos para la promoción de la cultura de la sustentabilidad programados</t>
  </si>
  <si>
    <t>Las metas no alcanzadas obedece a la cancelación de las sesiones de los Consejos Consultivos, Comisiones técnicas y la concecuente inasistencia de participantes, con motivo del sismo del 19 de septiembre del 2017, mismo que modifico la operación de las unidades responsables del gasto que coordinan los consejos,</t>
  </si>
  <si>
    <t>Fortalecer la Administración Tributaria de la Hacienda Pública Estatal.</t>
  </si>
  <si>
    <t>Promover el uso racional de los recursos hídricos, incrementar de manera sustentable la cobertura de agua potable, alcantarillado y saneamiento, y disminuir el riesgo de la población ante inundaciones fluviales.</t>
  </si>
  <si>
    <t>1.-Porcentaje de población con acceso a los servicios de agua potable.</t>
  </si>
  <si>
    <t>Mide el porcentaje de la población estatal con acceso a los servicios de agua potable.</t>
  </si>
  <si>
    <t>(Población con agua dentro de la vivienda o terreno / Población total del Estado)*100</t>
  </si>
  <si>
    <t>2.- Porcentaje de población con acceso a los servicios de alcantarillado.</t>
  </si>
  <si>
    <t>Mide el porcentaje de la población estatal con acceso a los servicios de alcantarillado.</t>
  </si>
  <si>
    <t>(Población con descarga a red pública o fosa séptica / Población total del Estado)*100</t>
  </si>
  <si>
    <t>3.- Volumen de agua residual tratada al año.</t>
  </si>
  <si>
    <t>Mide el volumen de agua residual recibida y saneada en las PTAR monitoreadas por el Estado</t>
  </si>
  <si>
    <t>Total de agua tratada en forma efectiva Mm3</t>
  </si>
  <si>
    <t>Mm3</t>
  </si>
  <si>
    <t>4.- Hectáreas de riego beneficiadas.</t>
  </si>
  <si>
    <t>Mide la cantidad de hectáreas de riego beneficiadas al año</t>
  </si>
  <si>
    <t>Cantidad de hectáreas de riego beneficiadas.</t>
  </si>
  <si>
    <t>ha</t>
  </si>
  <si>
    <t>5.- Kilómetros acumulados de cauces mejorados durante esta administración.</t>
  </si>
  <si>
    <t>Mide la cantidad de kilómetros de cauces mejorados.</t>
  </si>
  <si>
    <t>Kilómetros de cauces mejorados.</t>
  </si>
  <si>
    <t>km</t>
  </si>
  <si>
    <t>Servicio de agua potable en cantidad y calidad garantizado</t>
  </si>
  <si>
    <t>Habitantes incorporados al servicio de agua potable</t>
  </si>
  <si>
    <t>Mide la cantidad de población que se ha incorporado al servicio de agua potable en un año</t>
  </si>
  <si>
    <t>Habitantes</t>
  </si>
  <si>
    <t>Ampliar, mejorar y modernizar la cobertura de agua potable.</t>
  </si>
  <si>
    <t>Estudios y proyectos ejecutados para la ampliación, modernización y mejoramiento de sistemas de agua potable.</t>
  </si>
  <si>
    <t>Mide la cantidad de estudios y proyectos ejecutados en materia de agua potable</t>
  </si>
  <si>
    <t xml:space="preserve"> Estudios o proyectos ejecutados.</t>
  </si>
  <si>
    <t>Estudio y/o  proyecto</t>
  </si>
  <si>
    <t>Cantidad cantidad de obras ejecutadas en materia de agua potable</t>
  </si>
  <si>
    <t>Indica la cantidad cantidad de obras ejecutadas en materia de agua potable</t>
  </si>
  <si>
    <t>Obra o acción</t>
  </si>
  <si>
    <t xml:space="preserve">Construir la infraestructrua hidrahúlica para la ampliación de sistemas de agua potable  </t>
  </si>
  <si>
    <t xml:space="preserve">Cantidad de obras ejecutadas en materia de ampliación de sistemas de agua potable  </t>
  </si>
  <si>
    <t xml:space="preserve">Indica la cantidad obras ejecutadas en materia de ampliación de sistemas de agua potable  </t>
  </si>
  <si>
    <t xml:space="preserve"> Cantidad de obras y/o acciones ejecutadas en materia de ampliación de sistemas de agua potable.</t>
  </si>
  <si>
    <t>Actividad 1.4</t>
  </si>
  <si>
    <t>Modernizar y mejorar los sistemas de agua potable.</t>
  </si>
  <si>
    <t>Obras ejecutadas en materia de modernización y mejoramiento de sistemas de agua potable</t>
  </si>
  <si>
    <t>Indica la cantidad obras ejecutadas en materia de modernización y mejoramiento de sistemas de agua potable</t>
  </si>
  <si>
    <t>Cantidad de obras y/o acciones ejecutadas en materia de modernización y mejoramiento de sistemas de agua potable.</t>
  </si>
  <si>
    <t>Actividad 1.5</t>
  </si>
  <si>
    <t>Supervisar las obras, estudios y proyectos ejecutados en materia de agua potable</t>
  </si>
  <si>
    <t>Porcentaje de obras, estudios y proyectos supervisados en materia de agua potable</t>
  </si>
  <si>
    <t>Indica la el porcentaje obras, estudios y proyectos supervisados en materia de agua potable</t>
  </si>
  <si>
    <t>(Cantidad de obras, estudios y proyectos supervisados en materia de agua potable. /  Cantidad de obras, estudios y proyectos ejecutados en materia de agua potable.)*100</t>
  </si>
  <si>
    <t>Actividad 1.6</t>
  </si>
  <si>
    <t>Otorgar servicios de agua potable en sitios de contingencia</t>
  </si>
  <si>
    <t>Porcentaje de Servicios de agua potable otorgados en sitios de contingencia</t>
  </si>
  <si>
    <t>Mide la proporción de servicios de agua potable otorgados en sitios de contingencia con relación al total de servicios de agua solicitados</t>
  </si>
  <si>
    <t>(Cantidad de pipas de agua potable otorgados en sitios de contingencia.
/ Total de pipas de agua potable solicitados en sitios de contingencia.)*100</t>
  </si>
  <si>
    <t>----</t>
  </si>
  <si>
    <t>Incorporar habitantes al servicio de alcantarillado.</t>
  </si>
  <si>
    <t>Habitantes incorporados al servicio de alcantarillado.</t>
  </si>
  <si>
    <t>Mide la cantidad de habitantes incorporados al servicio de alcantarillado.</t>
  </si>
  <si>
    <t>Ampliar, mejorar y modernizar la cobertura de alcantarillado.</t>
  </si>
  <si>
    <t>Estudios y proyectos ejecutados en materia de alcantarillado</t>
  </si>
  <si>
    <t>Mide la cantidad de estudios y proyectos ejecutados en materia de alcantarillado</t>
  </si>
  <si>
    <t>Cantidad de obras ejecutadas en materia de alcantarillado.</t>
  </si>
  <si>
    <t>Indica la cantidad cantidad de obras ejecutadas en materia de alcantarillado.</t>
  </si>
  <si>
    <t>Cantidad de obras y/o acciones ejecutadas.</t>
  </si>
  <si>
    <t>Construir la infraestructrua hidrahúlica para la ampliación de sistemas de alcantarillado.</t>
  </si>
  <si>
    <t>Cantidad de obras ejecutadas en materia de ampliación de sistemas de alcantarillado.</t>
  </si>
  <si>
    <t>Indica la cantidad obras ejecutadas en materia de ampliación de sistemas de alcantarillado.</t>
  </si>
  <si>
    <t>Actividad 2.4</t>
  </si>
  <si>
    <t>Modernizar y mejorar los sistemas de alcantarillado.</t>
  </si>
  <si>
    <t>Obras ejecutadas en materia de modernización y mejoramiento de sistemas de alcantarillado.</t>
  </si>
  <si>
    <t>Indica la cantidad obras ejecutadas en materia de modernización y mejoramiento de sistemas de alcantarillado.</t>
  </si>
  <si>
    <t>---</t>
  </si>
  <si>
    <t>Actividad 2.5</t>
  </si>
  <si>
    <t>Supervisar las obras, estudios y proyectos ejecutados en materia de alcantarillado.</t>
  </si>
  <si>
    <t>Porcentaje de obras, estudios y proyectos supervisados en materia de alcantarillado</t>
  </si>
  <si>
    <t>Indica el porcentaje de obras, estudios y proyectos supervisados en materia de alcantarillado.</t>
  </si>
  <si>
    <t>Cantidad de obras, estudios y proyectos supervisados.</t>
  </si>
  <si>
    <t>Actividad 3.1.</t>
  </si>
  <si>
    <t>Ampliar, modernizar y mejorar los sistemas saneamiento.</t>
  </si>
  <si>
    <t>Cantidad de estudios y proyectos ejecutados en materia de saneamiento de aguas residuales</t>
  </si>
  <si>
    <t>Mide la cantidad de estudios y proyectos ejecutados en materia de saneamiento.</t>
  </si>
  <si>
    <t>Estudios o proyectos ejecutados.</t>
  </si>
  <si>
    <t>Actividad 3.2.</t>
  </si>
  <si>
    <t>Ampliar, modernizar y mejorar los sistemas alcantarillado y saneamiento de aguas residuales.</t>
  </si>
  <si>
    <t>Cantidad de obras y/o acciones  ejecutadas en materia de saneamiento.</t>
  </si>
  <si>
    <t>Indica la cantidad de obras ejecutadas en materia de saneamiento</t>
  </si>
  <si>
    <t>Actividad 3.3.</t>
  </si>
  <si>
    <t>Cantidad de obras y/o acciones  ejecutadas en materia de rehabilitación, conservación y optimización de la eficiencia de la infraestructura de saneamiento</t>
  </si>
  <si>
    <t>Indica la cantidad de obras y/o acciones  ejecutadas en materia de rehabilitación, conservación y optimización de la eficiencia de la infraestructura de saneamiento</t>
  </si>
  <si>
    <t>Acción</t>
  </si>
  <si>
    <t>Actividad 3.4.</t>
  </si>
  <si>
    <t>Aprovechar la capacidad instalada de las plantas de tratamiento de aguas residuales.</t>
  </si>
  <si>
    <t>Porcentaje de plantas de tratamiento en operación</t>
  </si>
  <si>
    <t>Mide la proporcipon de plantas de tratamiento en operación con relación al total de Plantas de tratamiento existentes</t>
  </si>
  <si>
    <t>(Plantas de tratamiento de aguas residuales en operación / Plantas de tratamiento de aguas residuales existentes.)*100</t>
  </si>
  <si>
    <t>Actividad 3.5.</t>
  </si>
  <si>
    <t>Supervisar las obras, estudios y proyectos ejecutados en materia de saneamiento de aguas residuales.</t>
  </si>
  <si>
    <t>Porcentaje de obras, estudios y proyectos supervisados en materia  saneamiento de aguas residuales.</t>
  </si>
  <si>
    <t>Indica la el porcentaje obras, estudios y proyectos supervisados en materia de saneamiento de aguas residuales con relación al total de obras, estudios y proyectos ejecutados.</t>
  </si>
  <si>
    <t>(Cantidad de obras, estudios y proyectos supervisados. / Cantidad de obras, estudios y proyectos ejecutados.)*100</t>
  </si>
  <si>
    <t>Gestión de cuencas</t>
  </si>
  <si>
    <t>Indica la cantidad de Gerencias Opertivas en operación</t>
  </si>
  <si>
    <t>Cantidad de Gerencias Opertivas en operación</t>
  </si>
  <si>
    <t>Gerencias Operativas</t>
  </si>
  <si>
    <t>Actividad 4.2</t>
  </si>
  <si>
    <t>Capacitar a personas en materia de operación de sistemas hídricos.</t>
  </si>
  <si>
    <t>Personas capacitadas en materia de cultura del agua</t>
  </si>
  <si>
    <t>Mide la cantidad de personas capacitadas en materia de cultura del agua</t>
  </si>
  <si>
    <t>Personas capacitadas en materia de cultura del agua.</t>
  </si>
  <si>
    <t>Personas</t>
  </si>
  <si>
    <t>Actividad 4.5</t>
  </si>
  <si>
    <t>Mejorar las condiciones de los cauces de los ríos para evitar su desbordamiento en el periodo de lluvias</t>
  </si>
  <si>
    <t>Kilómetros desazolvados de cauces de ríos</t>
  </si>
  <si>
    <t>Mide la cantidad de kilómetros desazolvados de cauces de ríos al año</t>
  </si>
  <si>
    <t>Actividad 4.6</t>
  </si>
  <si>
    <t>Beneficiar a los productores con los programas de infraestructura hidroagrícola.</t>
  </si>
  <si>
    <t>Productores beneficiados con los programas de infraestructura hidroagrícola</t>
  </si>
  <si>
    <t>Mide el número de productores beneficiados con los programas de infraestructura hidroagrícola</t>
  </si>
  <si>
    <t>Productores beneficiados.</t>
  </si>
  <si>
    <t>Productores</t>
  </si>
  <si>
    <t>Componentes del Presupuesto</t>
  </si>
  <si>
    <t>Recursos en coordinación</t>
  </si>
  <si>
    <t>Recursos Propios</t>
  </si>
  <si>
    <t>Ramo 33 
FISE</t>
  </si>
  <si>
    <t>Refrendos FISE 2016</t>
  </si>
  <si>
    <t>Ramo 33
Fondo VIII (FAFEF)</t>
  </si>
  <si>
    <t>CONAGUA</t>
  </si>
  <si>
    <t>Refrendos CONAGUA 2016</t>
  </si>
  <si>
    <t>Estatal 
PIPE</t>
  </si>
  <si>
    <t>Reasignación PIPE 2016</t>
  </si>
  <si>
    <t>Refrendos PIPE 2016</t>
  </si>
  <si>
    <t>Recursos propios</t>
  </si>
  <si>
    <t>Municipal</t>
  </si>
  <si>
    <t>Refrendos Municipal 2016</t>
  </si>
  <si>
    <t>Recursos en Coordinación</t>
  </si>
  <si>
    <t>Otros Recursos</t>
  </si>
  <si>
    <t>Comisión Estatal del Agua</t>
  </si>
  <si>
    <t>CUARTO</t>
  </si>
  <si>
    <t>4. Impulsar el desarrollo de las Zonas Metropolitanas de la Entidad para fortalecer la sustentabilidad del proceso de urbanización.                                             5. Administrar y gestionar las zonas urbanas de conformidad con los instrumentos de Desarrollo Urbano.</t>
  </si>
  <si>
    <t>Porcentaje de la superficie del territorio del Estado de Morelos conservado y gestionado de manera sustentable</t>
  </si>
  <si>
    <t>Mide la proporción del territorio del Estado de Morelos conservado y gestionado (superficie de los municipios que cuentan con Programa de Desarrollo Urbano Sustentable actualizado en este sexenio) respecto del total de la superficie del territorio del Estado de Morelos en kilómetros cuadrados</t>
  </si>
  <si>
    <t>(STEMCG: Superficie del territorio del Estado de Morelos conservado y gestionado (Kilómetros cuadrados)/               TSTEM: Total de la superficie del territorio del Estado de Morelos (Kilómetros cuadrados))* 100</t>
  </si>
  <si>
    <t>1200.364 km2</t>
  </si>
  <si>
    <t>El desarrollo territorial en Morelos es ordenado y eficiente</t>
  </si>
  <si>
    <t>Porcentaje de la superficie del territorio del Estado de Morelos ordenado y eficiente</t>
  </si>
  <si>
    <t>Mide la proporción del territorio del Estado de Morelos ordenado y eficiente (superficie de los municipios ordenados y regulados de manera eficiente) respecto del total de la superficie del territorio del Estado de Morelos en kilómetros cuadrados</t>
  </si>
  <si>
    <t>(STEMOE = Superficie del territorio del Estado de Morelos ordenado y eficiente (km2)/                                                   TSTEM = Total de la superficie del territorio del Estado de Morelos (Kms2))*100</t>
  </si>
  <si>
    <t>4014.625 km2</t>
  </si>
  <si>
    <t>Territorios urbanos y metropolitanos regulados, ordenados y gestionados de manera sustentable o</t>
  </si>
  <si>
    <t>Porcentaje de la superficie del territorio urbano regulado, ordenado y gestionado</t>
  </si>
  <si>
    <t>Mide la proporción del territorio urbano que es regulado (a través de la emisión de autorizaciones), ordenado (a través de la formulación o modificación de Programas de Desarrollo Urbano Sustentable) y gestionado (a través de la capacitación y asesoría a las autoridades municipales) respecto al total del territorio urbano en kilómetros cuadrados</t>
  </si>
  <si>
    <t>(STUROGS = Superficie del territorio urbano regulado, ordenado y gestionado de manera sustentable (Kms 2)/                         TSTU = Total de la superficie del territorio urbano (Kms 2))/*100</t>
  </si>
  <si>
    <t>4162.425 km2</t>
  </si>
  <si>
    <t>Elaboración de Dictámenes de Impacto Urbano</t>
  </si>
  <si>
    <t>Mide la proporción de Dictámenes de Impacto Urbano elaborados respecto al total de Dictámenes de Impacto Urbano solicitados en el año actual</t>
  </si>
  <si>
    <t>(#DIME = Nùmero de Dictámenes de Impacto Urbano elaborados/                                                                                        TDIUS = Total de Dictámenes de Impacto Urbano solicitados en el año actual)*100</t>
  </si>
  <si>
    <t>Elaboración de Opiniones Técnicas e Informes Técnicos de Uso de Suelo</t>
  </si>
  <si>
    <t>Mide la proporción de Opiniones Técnicas e Informes Técnicos de Uso de Suelo elaborados respecto al total de Opiniones Técnicas e Informes Técnicos de Uso de Suelo solicitados en el año actual</t>
  </si>
  <si>
    <t>(#OTITUSE = Número de Opiniones Técnicas e Informes Técnicos de Uso de Suelo elaborados /                                          TOTITUSS = Total de Opiniones Técnicas e Informes Técnicos de Uso de Suelo  solicitados en el año actual)*100</t>
  </si>
  <si>
    <t>Elaboración de Constancias de Zonificación</t>
  </si>
  <si>
    <t>Mide la proporción de Constancias de Zonificación elaboradas respecto al total de Constancias de Zonificación solicitadas en el año actual</t>
  </si>
  <si>
    <t>(#CZE = Número de Constancias de Zonificación elaboradas/                                                                                              TCZS = Total de Constancias de Zonificación  solicitadas en el año actual)*100</t>
  </si>
  <si>
    <t>Actividad 1.11</t>
  </si>
  <si>
    <t>Otorgamiento de asesoría a municipios en materia de planeación urbana</t>
  </si>
  <si>
    <t>Mide la proporción de Asesorías a ciudadanos en materia de administración urbana realizadas respecto al total de Asesorías a ciudadanos en materia de administración urbana solicitadas en el año actual</t>
  </si>
  <si>
    <t>(#ACMAUR = Número de Asesorías a ciudadanos en materia de administración urbana realizadas   /                                        TACMAUS = Total de Asesorías a ciudadanos en materia de administración urbana solicitadas en el año actual)*100</t>
  </si>
  <si>
    <t>Actividad 1.12</t>
  </si>
  <si>
    <t xml:space="preserve">Otorgamiento de asesorías a promoventes de proyectos en materia de administración urbana, planeación urbana o impactos urbanos y viales </t>
  </si>
  <si>
    <t>Otorgamiento de asesorías a promoventes de proyectos en materia de administración urbana, planeación urbana o impactos urbanos y viales</t>
  </si>
  <si>
    <t>Mide la proporción de Asesorías y orientación a promoventes de proyectos en materia de administración urbana, planeación urbana o impactos urbanos y viales realizadas respecto al total de Asesorías y orientación a promoventes de proyectos en materia de administración urbana, planeación urbana o impactos urbanos y viales solicitadas en el año actual</t>
  </si>
  <si>
    <t>(#AOPPMAUPAIUV = Número de Asesorías y orientación a promoventes de proyectos en materia de administración urbana, planeación urbana o impactos urbanos y viales realizadas   /                                                                           TAOPPMAUPUIUVS = Total de Asesorías y orientación a promoventes de proyectos en materia de administración urbana, planeación urbana o impactos urbanos y viales solicitadas en el año actual)*100</t>
  </si>
  <si>
    <t>Actividad 1.13</t>
  </si>
  <si>
    <t>Georreferenciación y digitalización de los trámites en materia de administración urbana</t>
  </si>
  <si>
    <t xml:space="preserve">Mide la proporción de trámites de administración urbana georreferenciados respecto al total de trámites de administración urbana ingresados </t>
  </si>
  <si>
    <t>(#TAUGR = Número de trámites de administración urbana georreferenciados  /                                                                   TAUI = Trámites de administración urbana ingresados)*100</t>
  </si>
  <si>
    <t>Actividad 1.14</t>
  </si>
  <si>
    <t>Capacitación de autoridades municipales en materia de ordenamiento urbano</t>
  </si>
  <si>
    <t>Porcentaje de  municipios asesorados en materia de desarrollo urbano</t>
  </si>
  <si>
    <t xml:space="preserve">Mide la proporción de municipios capacitados en materia de Desarrollo Urbano respecto al total de municipios programados a capacitar en materia de Desarrollo Urbano </t>
  </si>
  <si>
    <t>(#MCMDU = Número de municipios capacitados en materia de Desarrollo Urbano                                                       TMPCMDU = Total de municipios programados a capacitar en materia de Desarrollo Urbano)*100</t>
  </si>
  <si>
    <t>Actividad 1.15</t>
  </si>
  <si>
    <t>Mide la proporción de municipios asesorados en materia de planeación urbana (para elaborar su Programa de Desarrollo Urbano Sustentable: Regional, Municipal, de Centro de Población, Parcial ó Sectorial) respecto al total de municipios programados para otorgarles asesoría en materia de planeación urbana</t>
  </si>
  <si>
    <t>(#MAMPU = Número de municipios asesorados en materia de planeación urbana                                                     TMPOAMPU = Total de municipios programados para otorgarles asesoría en materia de planeación urbana)*100</t>
  </si>
  <si>
    <r>
      <rPr>
        <b/>
        <sz val="11"/>
        <color theme="1"/>
        <rFont val="Calibri"/>
        <family val="2"/>
        <scheme val="minor"/>
      </rPr>
      <t>Actividad 1.3, 1.4 1.5, 1.6, 1.7, 1.8, 1.9 y 1.10</t>
    </r>
    <r>
      <rPr>
        <sz val="11"/>
        <color theme="1"/>
        <rFont val="Calibri"/>
        <family val="2"/>
        <scheme val="minor"/>
      </rPr>
      <t xml:space="preserve"> No se concreto la firma de convenios con municipio para la realización de la actividad. </t>
    </r>
    <r>
      <rPr>
        <b/>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</si>
</sst>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_-;\-* #,##0.0_-;_-* &quot;-&quot;?_-;_-@_-"/>
    <numFmt numFmtId="166" formatCode="_-* #,##0_-;\-* #,##0_-;_-* &quot;-&quot;??_-;_-@_-"/>
  </numFmts>
  <fonts count="4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11"/>
      <color rgb="FFCCFFCC"/>
      <name val="Calibri"/>
      <family val="2"/>
      <scheme val="minor"/>
    </font>
    <font>
      <sz val="8"/>
      <color theme="1"/>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0000"/>
        <bgColor indexed="64"/>
      </patternFill>
    </fill>
  </fills>
  <borders count="1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right/>
      <top style="thick">
        <color rgb="FF969696"/>
      </top>
      <bottom style="medium">
        <color rgb="FF969696"/>
      </bottom>
      <diagonal/>
    </border>
    <border>
      <left/>
      <right style="medium">
        <color theme="0" tint="-0.34998626667073579"/>
      </right>
      <top style="thick">
        <color rgb="FF969696"/>
      </top>
      <bottom style="medium">
        <color rgb="FF969696"/>
      </bottom>
      <diagonal/>
    </border>
    <border>
      <left/>
      <right/>
      <top/>
      <bottom style="medium">
        <color rgb="FF969696"/>
      </bottom>
      <diagonal/>
    </border>
    <border>
      <left style="thick">
        <color rgb="FF969696"/>
      </left>
      <right/>
      <top style="thick">
        <color rgb="FF969696"/>
      </top>
      <bottom/>
      <diagonal/>
    </border>
    <border>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bottom/>
      <diagonal/>
    </border>
    <border>
      <left style="medium">
        <color theme="0" tint="-0.34998626667073579"/>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9">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164" fontId="0" fillId="0" borderId="13" xfId="0" applyNumberFormat="1" applyFont="1" applyFill="1" applyBorder="1" applyAlignment="1">
      <alignment horizontal="left" vertical="center" wrapText="1"/>
    </xf>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0" fontId="0" fillId="43" borderId="13" xfId="0" applyFont="1" applyFill="1" applyBorder="1" applyAlignment="1">
      <alignment vertical="center" wrapText="1"/>
    </xf>
    <xf numFmtId="0" fontId="16" fillId="0" borderId="20" xfId="0" applyFont="1" applyBorder="1" applyAlignment="1">
      <alignment horizontal="right" vertical="center" wrapText="1"/>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6" fillId="0" borderId="13" xfId="0" applyFont="1" applyBorder="1" applyAlignment="1">
      <alignment vertical="center" wrapText="1"/>
    </xf>
    <xf numFmtId="0" fontId="26" fillId="43" borderId="13" xfId="0" applyFont="1" applyFill="1" applyBorder="1" applyAlignment="1">
      <alignment vertical="center" wrapText="1"/>
    </xf>
    <xf numFmtId="0" fontId="38" fillId="0" borderId="22" xfId="0" applyFont="1" applyBorder="1" applyAlignment="1">
      <alignment horizontal="center" vertical="center" wrapText="1"/>
    </xf>
    <xf numFmtId="0" fontId="38" fillId="33" borderId="14" xfId="0" applyFont="1" applyFill="1" applyBorder="1" applyAlignment="1">
      <alignment vertical="center" wrapText="1"/>
    </xf>
    <xf numFmtId="165" fontId="0" fillId="0" borderId="0" xfId="0" applyNumberFormat="1"/>
    <xf numFmtId="0" fontId="16" fillId="0" borderId="22" xfId="0" applyFont="1" applyBorder="1" applyAlignment="1">
      <alignment horizontal="center" vertical="center" wrapText="1"/>
    </xf>
    <xf numFmtId="0" fontId="38" fillId="33" borderId="14" xfId="0" applyFont="1" applyFill="1" applyBorder="1" applyAlignment="1">
      <alignment horizontal="center" vertical="center" wrapText="1"/>
    </xf>
    <xf numFmtId="0" fontId="22" fillId="49" borderId="89" xfId="0" applyFont="1" applyFill="1" applyBorder="1" applyAlignment="1">
      <alignment horizontal="right" vertical="center" wrapText="1"/>
    </xf>
    <xf numFmtId="0" fontId="22" fillId="49" borderId="101" xfId="0" applyFont="1" applyFill="1" applyBorder="1" applyAlignment="1">
      <alignment horizontal="right" vertical="center" wrapText="1"/>
    </xf>
    <xf numFmtId="0" fontId="22" fillId="49" borderId="102" xfId="0" applyFont="1" applyFill="1" applyBorder="1" applyAlignment="1">
      <alignment horizontal="right" vertical="center" wrapText="1"/>
    </xf>
    <xf numFmtId="0" fontId="22" fillId="49" borderId="63"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9"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8" xfId="0" applyFont="1" applyFill="1" applyBorder="1" applyAlignment="1">
      <alignment horizontal="right" wrapText="1"/>
    </xf>
    <xf numFmtId="0" fontId="22" fillId="49" borderId="59" xfId="0" applyFont="1" applyFill="1" applyBorder="1" applyAlignment="1">
      <alignment horizontal="right" wrapText="1"/>
    </xf>
    <xf numFmtId="0" fontId="44" fillId="49" borderId="58"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40" fillId="49" borderId="69" xfId="0" applyFont="1" applyFill="1" applyBorder="1" applyAlignment="1">
      <alignment horizontal="center" vertical="center" wrapText="1"/>
    </xf>
    <xf numFmtId="0" fontId="39" fillId="49" borderId="69" xfId="0" applyFont="1" applyFill="1" applyBorder="1" applyAlignment="1">
      <alignment horizontal="center" vertical="center"/>
    </xf>
    <xf numFmtId="165" fontId="38" fillId="49" borderId="69" xfId="0" applyNumberFormat="1" applyFont="1" applyFill="1" applyBorder="1"/>
    <xf numFmtId="165" fontId="38" fillId="49" borderId="69" xfId="0" applyNumberFormat="1" applyFont="1" applyFill="1" applyBorder="1" applyAlignment="1">
      <alignment horizontal="right"/>
    </xf>
    <xf numFmtId="164" fontId="38" fillId="49" borderId="69" xfId="0" applyNumberFormat="1" applyFont="1" applyFill="1" applyBorder="1" applyAlignment="1">
      <alignment horizontal="center"/>
    </xf>
    <xf numFmtId="0" fontId="38" fillId="43" borderId="14" xfId="0" applyFont="1" applyFill="1" applyBorder="1" applyAlignment="1">
      <alignment vertical="center" wrapText="1"/>
    </xf>
    <xf numFmtId="9" fontId="0" fillId="0" borderId="13" xfId="0" applyNumberFormat="1" applyFont="1" applyBorder="1" applyAlignment="1">
      <alignment vertical="center" wrapText="1"/>
    </xf>
    <xf numFmtId="9" fontId="0" fillId="0" borderId="13" xfId="0" applyNumberFormat="1" applyFont="1" applyBorder="1" applyAlignment="1">
      <alignment horizontal="center" vertical="center" wrapText="1"/>
    </xf>
    <xf numFmtId="49" fontId="43" fillId="52" borderId="21" xfId="0" applyNumberFormat="1" applyFont="1" applyFill="1" applyBorder="1" applyAlignment="1">
      <alignment vertical="center" wrapText="1"/>
    </xf>
    <xf numFmtId="0" fontId="16" fillId="0" borderId="22" xfId="0" applyFont="1" applyBorder="1" applyAlignment="1">
      <alignment horizontal="right" vertical="center" wrapText="1"/>
    </xf>
    <xf numFmtId="49" fontId="43" fillId="53" borderId="21" xfId="0" applyNumberFormat="1" applyFont="1" applyFill="1" applyBorder="1" applyAlignment="1">
      <alignment vertical="center" wrapText="1"/>
    </xf>
    <xf numFmtId="1" fontId="0" fillId="0" borderId="13" xfId="46" applyNumberFormat="1" applyFont="1" applyBorder="1" applyAlignment="1">
      <alignment vertical="center" wrapText="1"/>
    </xf>
    <xf numFmtId="0" fontId="18" fillId="0" borderId="0" xfId="0" applyFont="1" applyBorder="1" applyAlignment="1">
      <alignment horizontal="center"/>
    </xf>
    <xf numFmtId="14" fontId="18" fillId="0" borderId="0" xfId="0" applyNumberFormat="1" applyFont="1" applyBorder="1" applyAlignment="1">
      <alignment horizontal="center"/>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39" fillId="49" borderId="69" xfId="0" applyFont="1" applyFill="1" applyBorder="1" applyAlignment="1">
      <alignment horizontal="center" vertical="center"/>
    </xf>
    <xf numFmtId="0" fontId="39" fillId="49" borderId="69" xfId="0" applyFont="1" applyFill="1" applyBorder="1" applyAlignment="1">
      <alignment horizontal="center" vertical="center" wrapText="1"/>
    </xf>
    <xf numFmtId="0" fontId="18" fillId="0" borderId="0" xfId="0" applyFont="1" applyBorder="1" applyAlignment="1">
      <alignment horizontal="center"/>
    </xf>
    <xf numFmtId="0" fontId="22" fillId="49" borderId="0" xfId="0" applyFont="1" applyFill="1" applyBorder="1" applyAlignment="1">
      <alignment horizontal="right" vertical="center" wrapText="1"/>
    </xf>
    <xf numFmtId="14" fontId="29" fillId="43" borderId="10" xfId="0" applyNumberFormat="1" applyFont="1" applyFill="1" applyBorder="1" applyAlignment="1">
      <alignment horizontal="center" vertical="center"/>
    </xf>
    <xf numFmtId="10" fontId="0" fillId="0" borderId="13" xfId="0" applyNumberFormat="1" applyFont="1" applyBorder="1" applyAlignment="1">
      <alignment vertical="center" wrapText="1"/>
    </xf>
    <xf numFmtId="0" fontId="38" fillId="33" borderId="13" xfId="0" applyFont="1" applyFill="1" applyBorder="1" applyAlignment="1">
      <alignment vertical="center" wrapText="1"/>
    </xf>
    <xf numFmtId="0" fontId="26" fillId="33" borderId="13" xfId="0" applyFont="1" applyFill="1" applyBorder="1" applyAlignment="1">
      <alignment vertical="center" wrapText="1"/>
    </xf>
    <xf numFmtId="164" fontId="0" fillId="0" borderId="13" xfId="0" applyNumberFormat="1" applyFont="1" applyFill="1" applyBorder="1" applyAlignment="1">
      <alignment vertical="center" wrapText="1"/>
    </xf>
    <xf numFmtId="43" fontId="0" fillId="0" borderId="13" xfId="47" applyFont="1" applyBorder="1" applyAlignment="1">
      <alignment vertical="center" wrapText="1"/>
    </xf>
    <xf numFmtId="10" fontId="0" fillId="0" borderId="13" xfId="46" applyNumberFormat="1" applyFont="1" applyBorder="1" applyAlignment="1">
      <alignment vertical="center" wrapText="1"/>
    </xf>
    <xf numFmtId="10" fontId="0" fillId="0" borderId="0" xfId="46" applyNumberFormat="1" applyFont="1"/>
    <xf numFmtId="0" fontId="16" fillId="33" borderId="14" xfId="0" applyFont="1" applyFill="1" applyBorder="1" applyAlignment="1">
      <alignment horizontal="center" vertical="center" wrapText="1"/>
    </xf>
    <xf numFmtId="166" fontId="0" fillId="0" borderId="13" xfId="47" applyNumberFormat="1" applyFont="1" applyBorder="1" applyAlignment="1">
      <alignment vertical="center" wrapText="1"/>
    </xf>
    <xf numFmtId="166" fontId="0" fillId="0" borderId="13" xfId="47" applyNumberFormat="1" applyFont="1" applyFill="1" applyBorder="1" applyAlignment="1">
      <alignment vertical="center" wrapText="1"/>
    </xf>
    <xf numFmtId="0" fontId="45" fillId="43" borderId="13" xfId="0" applyFont="1" applyFill="1" applyBorder="1" applyAlignment="1">
      <alignment vertical="center" wrapText="1"/>
    </xf>
    <xf numFmtId="166" fontId="0" fillId="0" borderId="13" xfId="47" applyNumberFormat="1" applyFont="1" applyFill="1" applyBorder="1" applyAlignment="1">
      <alignment horizontal="left" vertical="center" wrapText="1"/>
    </xf>
    <xf numFmtId="0" fontId="30" fillId="43" borderId="13" xfId="0" applyFont="1" applyFill="1" applyBorder="1" applyAlignment="1">
      <alignment vertical="center" wrapText="1"/>
    </xf>
    <xf numFmtId="9" fontId="0" fillId="0" borderId="13" xfId="46" applyFont="1" applyBorder="1" applyAlignment="1">
      <alignment vertical="center" wrapText="1"/>
    </xf>
    <xf numFmtId="9" fontId="0" fillId="0" borderId="13" xfId="46" applyFont="1" applyFill="1" applyBorder="1" applyAlignment="1">
      <alignment vertical="center" wrapText="1"/>
    </xf>
    <xf numFmtId="9" fontId="0" fillId="0" borderId="13" xfId="46" applyFont="1" applyFill="1" applyBorder="1" applyAlignment="1">
      <alignment horizontal="left" vertical="center" wrapText="1"/>
    </xf>
    <xf numFmtId="166" fontId="0" fillId="0" borderId="13" xfId="47" quotePrefix="1" applyNumberFormat="1" applyFont="1" applyBorder="1" applyAlignment="1">
      <alignment vertical="center" wrapText="1"/>
    </xf>
    <xf numFmtId="10" fontId="0" fillId="0" borderId="13" xfId="46" quotePrefix="1" applyNumberFormat="1" applyFont="1" applyBorder="1" applyAlignment="1">
      <alignment vertical="center" wrapText="1"/>
    </xf>
    <xf numFmtId="10" fontId="0" fillId="0" borderId="13" xfId="46" applyNumberFormat="1" applyFont="1" applyFill="1" applyBorder="1" applyAlignment="1">
      <alignment vertical="center" wrapText="1"/>
    </xf>
    <xf numFmtId="10" fontId="0" fillId="0" borderId="13" xfId="46" applyNumberFormat="1" applyFont="1" applyFill="1" applyBorder="1" applyAlignment="1">
      <alignment horizontal="left" vertical="center" wrapText="1"/>
    </xf>
    <xf numFmtId="10" fontId="0" fillId="0" borderId="13" xfId="46" applyNumberFormat="1" applyFont="1" applyBorder="1" applyAlignment="1">
      <alignment horizontal="center" vertical="center" wrapText="1"/>
    </xf>
    <xf numFmtId="10" fontId="0" fillId="0" borderId="13" xfId="46" quotePrefix="1" applyNumberFormat="1" applyFont="1" applyBorder="1" applyAlignment="1">
      <alignment horizontal="center" vertical="center" wrapText="1"/>
    </xf>
    <xf numFmtId="10" fontId="0" fillId="0" borderId="13" xfId="46" applyNumberFormat="1" applyFont="1" applyFill="1" applyBorder="1" applyAlignment="1">
      <alignment horizontal="center" vertical="center" wrapText="1"/>
    </xf>
    <xf numFmtId="166" fontId="0" fillId="0" borderId="13" xfId="47" applyNumberFormat="1" applyFont="1" applyBorder="1" applyAlignment="1">
      <alignment horizontal="center" vertical="center" wrapText="1"/>
    </xf>
    <xf numFmtId="10" fontId="0" fillId="0" borderId="13" xfId="0" applyNumberFormat="1" applyFont="1" applyBorder="1" applyAlignment="1">
      <alignment horizontal="center" vertical="center" wrapText="1"/>
    </xf>
    <xf numFmtId="166" fontId="0" fillId="0" borderId="0" xfId="0" applyNumberFormat="1"/>
    <xf numFmtId="43" fontId="0" fillId="0" borderId="13" xfId="47" applyNumberFormat="1" applyFont="1" applyBorder="1" applyAlignment="1">
      <alignment vertical="center" wrapText="1"/>
    </xf>
    <xf numFmtId="3" fontId="0" fillId="0" borderId="0" xfId="0" applyNumberFormat="1"/>
    <xf numFmtId="0" fontId="39" fillId="49" borderId="69" xfId="0" applyFont="1" applyFill="1" applyBorder="1" applyAlignment="1">
      <alignment vertical="center"/>
    </xf>
    <xf numFmtId="0" fontId="0" fillId="34" borderId="118" xfId="0" applyFill="1" applyBorder="1"/>
    <xf numFmtId="0" fontId="0" fillId="34" borderId="118" xfId="0" applyFill="1" applyBorder="1" applyAlignment="1">
      <alignment horizontal="center" vertical="center" wrapText="1"/>
    </xf>
    <xf numFmtId="0" fontId="0" fillId="34" borderId="118" xfId="0" applyFill="1" applyBorder="1" applyAlignment="1">
      <alignment vertical="center" wrapText="1"/>
    </xf>
    <xf numFmtId="43" fontId="0" fillId="34" borderId="118" xfId="47" applyNumberFormat="1" applyFont="1" applyFill="1" applyBorder="1"/>
    <xf numFmtId="166" fontId="0" fillId="34" borderId="118" xfId="47" applyNumberFormat="1" applyFont="1" applyFill="1" applyBorder="1"/>
    <xf numFmtId="166" fontId="0" fillId="34" borderId="118" xfId="0" applyNumberFormat="1" applyFill="1" applyBorder="1"/>
    <xf numFmtId="166" fontId="0" fillId="34" borderId="122" xfId="47" applyNumberFormat="1" applyFont="1" applyFill="1" applyBorder="1"/>
    <xf numFmtId="43" fontId="0" fillId="34" borderId="122" xfId="47" applyNumberFormat="1" applyFont="1" applyFill="1" applyBorder="1"/>
    <xf numFmtId="9" fontId="0" fillId="34" borderId="122" xfId="46" applyFont="1" applyFill="1" applyBorder="1"/>
    <xf numFmtId="4" fontId="46" fillId="0" borderId="13" xfId="0" applyNumberFormat="1" applyFont="1" applyBorder="1" applyAlignment="1">
      <alignment vertical="center" wrapText="1"/>
    </xf>
    <xf numFmtId="0" fontId="16" fillId="0" borderId="22" xfId="0" applyFont="1" applyBorder="1" applyAlignment="1">
      <alignment vertical="center" wrapText="1"/>
    </xf>
    <xf numFmtId="0" fontId="16" fillId="0" borderId="110" xfId="0" applyFont="1" applyBorder="1" applyAlignment="1">
      <alignment vertical="center" wrapText="1"/>
    </xf>
    <xf numFmtId="0" fontId="16" fillId="0" borderId="110" xfId="0" applyFont="1" applyBorder="1" applyAlignment="1">
      <alignment horizontal="center" vertical="center" wrapText="1"/>
    </xf>
    <xf numFmtId="0" fontId="0" fillId="0" borderId="14" xfId="0" applyFont="1" applyBorder="1" applyAlignment="1">
      <alignment horizontal="center"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18" fillId="34" borderId="10" xfId="0" applyFont="1" applyFill="1" applyBorder="1" applyAlignment="1">
      <alignment horizontal="center"/>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107" xfId="0" applyFont="1" applyFill="1" applyBorder="1" applyAlignment="1">
      <alignment horizontal="center" vertical="center"/>
    </xf>
    <xf numFmtId="0" fontId="41" fillId="49" borderId="46" xfId="0" applyFont="1" applyFill="1" applyBorder="1" applyAlignment="1">
      <alignment horizontal="center"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right" vertical="center"/>
    </xf>
    <xf numFmtId="0" fontId="19" fillId="0" borderId="0" xfId="0" applyFont="1" applyBorder="1" applyAlignment="1">
      <alignment horizontal="center"/>
    </xf>
    <xf numFmtId="0" fontId="24" fillId="49" borderId="10" xfId="0" applyFont="1" applyFill="1" applyBorder="1" applyAlignment="1">
      <alignment horizontal="right" vertical="center"/>
    </xf>
    <xf numFmtId="0" fontId="18" fillId="0" borderId="0" xfId="0" applyFont="1" applyBorder="1" applyAlignment="1">
      <alignment horizontal="center"/>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22" fillId="49" borderId="62" xfId="0" applyFont="1" applyFill="1" applyBorder="1" applyAlignment="1">
      <alignment horizont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38" fillId="49" borderId="103" xfId="0" applyFont="1" applyFill="1" applyBorder="1" applyAlignment="1">
      <alignment vertical="center" wrapText="1"/>
    </xf>
    <xf numFmtId="0" fontId="38" fillId="49" borderId="104" xfId="0" applyFont="1" applyFill="1" applyBorder="1" applyAlignment="1">
      <alignment vertical="center" wrapText="1"/>
    </xf>
    <xf numFmtId="0" fontId="23" fillId="43" borderId="108" xfId="0" applyFont="1" applyFill="1" applyBorder="1" applyAlignment="1">
      <alignment horizontal="left" vertical="center" wrapText="1"/>
    </xf>
    <xf numFmtId="0" fontId="22" fillId="49" borderId="45" xfId="0" applyFont="1" applyFill="1" applyBorder="1" applyAlignment="1">
      <alignment horizontal="center" vertical="top" wrapText="1"/>
    </xf>
    <xf numFmtId="0" fontId="22" fillId="49" borderId="47"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22" fillId="49" borderId="45" xfId="0" applyFont="1" applyFill="1" applyBorder="1" applyAlignment="1">
      <alignment horizontal="center" vertical="center" wrapText="1"/>
    </xf>
    <xf numFmtId="0" fontId="22" fillId="49" borderId="47"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2" fillId="49" borderId="76"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9" xfId="0" applyFont="1" applyFill="1" applyBorder="1" applyAlignment="1">
      <alignment horizontal="right"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82" xfId="0" applyFont="1" applyFill="1" applyBorder="1" applyAlignment="1">
      <alignment horizontal="justify"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0" fontId="38" fillId="49" borderId="96" xfId="0" applyFont="1" applyFill="1" applyBorder="1" applyAlignment="1">
      <alignment horizontal="center"/>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99" xfId="0" applyFont="1" applyFill="1" applyBorder="1" applyAlignment="1">
      <alignment horizontal="center"/>
    </xf>
    <xf numFmtId="0" fontId="38" fillId="49" borderId="23"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38" fillId="49" borderId="13" xfId="0" applyFont="1" applyFill="1" applyBorder="1" applyAlignment="1">
      <alignment horizontal="center" vertical="center" wrapText="1"/>
    </xf>
    <xf numFmtId="0" fontId="38" fillId="49" borderId="15" xfId="0" applyFont="1" applyFill="1" applyBorder="1" applyAlignment="1">
      <alignment horizontal="center" vertical="center"/>
    </xf>
    <xf numFmtId="0" fontId="38" fillId="49" borderId="100" xfId="0" applyFont="1" applyFill="1" applyBorder="1" applyAlignment="1">
      <alignment horizontal="center" vertical="center"/>
    </xf>
    <xf numFmtId="0" fontId="38" fillId="49" borderId="33" xfId="0" applyFont="1" applyFill="1" applyBorder="1" applyAlignment="1">
      <alignment horizontal="center" vertical="center"/>
    </xf>
    <xf numFmtId="0" fontId="38" fillId="49" borderId="14" xfId="0" applyFont="1" applyFill="1" applyBorder="1" applyAlignment="1">
      <alignment horizontal="center" vertical="center" wrapText="1"/>
    </xf>
    <xf numFmtId="0" fontId="38" fillId="49" borderId="33" xfId="0" applyFont="1" applyFill="1" applyBorder="1" applyAlignment="1">
      <alignment horizontal="center" vertical="center" wrapText="1"/>
    </xf>
    <xf numFmtId="0" fontId="38" fillId="49" borderId="66" xfId="0" applyFont="1" applyFill="1" applyBorder="1" applyAlignment="1">
      <alignment horizontal="center" vertical="center" wrapText="1"/>
    </xf>
    <xf numFmtId="0" fontId="38" fillId="49" borderId="68"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38" fillId="49" borderId="85" xfId="0" applyFont="1" applyFill="1" applyBorder="1" applyAlignment="1">
      <alignment horizontal="center"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38" fillId="43" borderId="18" xfId="0" applyFont="1" applyFill="1" applyBorder="1" applyAlignment="1">
      <alignment horizontal="left" vertical="center" wrapText="1"/>
    </xf>
    <xf numFmtId="0" fontId="38" fillId="43" borderId="26" xfId="0" applyFont="1" applyFill="1" applyBorder="1" applyAlignment="1">
      <alignment horizontal="left" vertical="center" wrapText="1"/>
    </xf>
    <xf numFmtId="0" fontId="38" fillId="43" borderId="109" xfId="0" applyFont="1" applyFill="1" applyBorder="1" applyAlignment="1">
      <alignment horizontal="left" vertical="center" wrapText="1"/>
    </xf>
    <xf numFmtId="0" fontId="16" fillId="0" borderId="22" xfId="0" applyFont="1" applyBorder="1" applyAlignment="1">
      <alignment horizontal="center" vertical="center" wrapText="1"/>
    </xf>
    <xf numFmtId="0" fontId="16" fillId="0" borderId="110" xfId="0" applyFont="1" applyBorder="1" applyAlignment="1">
      <alignment horizontal="center" vertical="center" wrapText="1"/>
    </xf>
    <xf numFmtId="0" fontId="16" fillId="0" borderId="23" xfId="0" applyFont="1" applyBorder="1" applyAlignment="1">
      <alignment horizontal="center" vertical="center" wrapText="1"/>
    </xf>
    <xf numFmtId="0" fontId="16" fillId="33" borderId="66" xfId="0" applyFont="1" applyFill="1" applyBorder="1" applyAlignment="1">
      <alignment horizontal="center" vertical="center" wrapText="1"/>
    </xf>
    <xf numFmtId="0" fontId="16" fillId="33" borderId="111" xfId="0" applyFont="1" applyFill="1" applyBorder="1" applyAlignment="1">
      <alignment horizontal="center" vertical="center" wrapText="1"/>
    </xf>
    <xf numFmtId="0" fontId="16" fillId="33" borderId="83" xfId="0" applyFont="1" applyFill="1" applyBorder="1" applyAlignment="1">
      <alignment horizontal="center" vertical="center" wrapText="1"/>
    </xf>
    <xf numFmtId="0" fontId="38" fillId="49" borderId="67"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39" fillId="49" borderId="69" xfId="0" applyFont="1" applyFill="1" applyBorder="1" applyAlignment="1">
      <alignment horizontal="center" vertical="center"/>
    </xf>
    <xf numFmtId="0" fontId="39" fillId="49" borderId="69" xfId="0" applyFont="1" applyFill="1" applyBorder="1" applyAlignment="1">
      <alignment horizontal="center" vertical="center" wrapText="1"/>
    </xf>
    <xf numFmtId="0" fontId="39" fillId="49" borderId="45" xfId="0" applyFont="1" applyFill="1" applyBorder="1" applyAlignment="1">
      <alignment horizontal="center" vertical="center" wrapText="1"/>
    </xf>
    <xf numFmtId="0" fontId="39" fillId="49" borderId="47" xfId="0" applyFont="1" applyFill="1" applyBorder="1" applyAlignment="1">
      <alignment horizontal="center" vertical="center" wrapText="1"/>
    </xf>
    <xf numFmtId="0" fontId="39" fillId="49" borderId="46" xfId="0" applyFont="1" applyFill="1" applyBorder="1" applyAlignment="1">
      <alignment horizontal="center" vertical="center" wrapText="1"/>
    </xf>
    <xf numFmtId="0" fontId="39" fillId="49" borderId="45" xfId="0" applyFont="1" applyFill="1" applyBorder="1" applyAlignment="1">
      <alignment horizontal="center" vertical="center"/>
    </xf>
    <xf numFmtId="0" fontId="39" fillId="49" borderId="47" xfId="0" applyFont="1" applyFill="1" applyBorder="1" applyAlignment="1">
      <alignment horizontal="center" vertical="center"/>
    </xf>
    <xf numFmtId="0" fontId="39" fillId="49" borderId="46" xfId="0" applyFont="1" applyFill="1" applyBorder="1" applyAlignment="1">
      <alignment horizontal="center" vertical="center"/>
    </xf>
    <xf numFmtId="0" fontId="39" fillId="49" borderId="49" xfId="0" applyFont="1" applyFill="1" applyBorder="1" applyAlignment="1">
      <alignment horizontal="center" vertical="center" wrapText="1"/>
    </xf>
    <xf numFmtId="0" fontId="39" fillId="49" borderId="50" xfId="0" applyFont="1" applyFill="1" applyBorder="1" applyAlignment="1">
      <alignment horizontal="center" vertical="center" wrapText="1"/>
    </xf>
    <xf numFmtId="0" fontId="39" fillId="49" borderId="73" xfId="0" applyFont="1" applyFill="1" applyBorder="1" applyAlignment="1">
      <alignment horizontal="center" vertical="center" wrapText="1"/>
    </xf>
    <xf numFmtId="0" fontId="39" fillId="49" borderId="74" xfId="0" applyFont="1" applyFill="1" applyBorder="1" applyAlignment="1">
      <alignment horizontal="center" vertical="center" wrapText="1"/>
    </xf>
    <xf numFmtId="0" fontId="39" fillId="49" borderId="90" xfId="0" applyFont="1" applyFill="1" applyBorder="1" applyAlignment="1">
      <alignment horizontal="center" vertical="center" wrapText="1"/>
    </xf>
    <xf numFmtId="0" fontId="39" fillId="49" borderId="91" xfId="0" applyFont="1" applyFill="1" applyBorder="1" applyAlignment="1">
      <alignment horizontal="center" vertical="center" wrapText="1"/>
    </xf>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165" fontId="26" fillId="0" borderId="45" xfId="0" applyNumberFormat="1" applyFont="1" applyFill="1" applyBorder="1"/>
    <xf numFmtId="165" fontId="26" fillId="0" borderId="46" xfId="0" applyNumberFormat="1" applyFont="1" applyFill="1" applyBorder="1"/>
    <xf numFmtId="165" fontId="38" fillId="49" borderId="45" xfId="0" applyNumberFormat="1" applyFont="1" applyFill="1" applyBorder="1" applyAlignment="1">
      <alignment horizontal="right"/>
    </xf>
    <xf numFmtId="165" fontId="38" fillId="49" borderId="46" xfId="0" applyNumberFormat="1" applyFont="1" applyFill="1" applyBorder="1" applyAlignment="1">
      <alignment horizontal="right"/>
    </xf>
    <xf numFmtId="165" fontId="38" fillId="49" borderId="45" xfId="0" applyNumberFormat="1" applyFont="1" applyFill="1" applyBorder="1"/>
    <xf numFmtId="165" fontId="38" fillId="49" borderId="46" xfId="0" applyNumberFormat="1" applyFont="1" applyFill="1" applyBorder="1"/>
    <xf numFmtId="165" fontId="26" fillId="0" borderId="45" xfId="0" applyNumberFormat="1" applyFont="1" applyBorder="1" applyAlignment="1">
      <alignment horizontal="right"/>
    </xf>
    <xf numFmtId="165" fontId="26" fillId="0" borderId="46" xfId="0" applyNumberFormat="1" applyFont="1" applyBorder="1" applyAlignment="1">
      <alignment horizontal="right"/>
    </xf>
    <xf numFmtId="0" fontId="0" fillId="34" borderId="115" xfId="0" applyFill="1" applyBorder="1" applyAlignment="1">
      <alignment horizontal="center"/>
    </xf>
    <xf numFmtId="0" fontId="0" fillId="34" borderId="116" xfId="0" applyFill="1" applyBorder="1" applyAlignment="1">
      <alignment horizontal="center"/>
    </xf>
    <xf numFmtId="0" fontId="0" fillId="34" borderId="117" xfId="0" applyFill="1" applyBorder="1" applyAlignment="1">
      <alignment horizontal="center"/>
    </xf>
    <xf numFmtId="0" fontId="0" fillId="34" borderId="118" xfId="0" applyFill="1" applyBorder="1" applyAlignment="1">
      <alignment horizontal="center" vertical="center"/>
    </xf>
    <xf numFmtId="0" fontId="0" fillId="34" borderId="118" xfId="0" applyFill="1" applyBorder="1" applyAlignment="1">
      <alignment horizontal="center" vertical="center" wrapText="1"/>
    </xf>
    <xf numFmtId="0" fontId="0" fillId="34" borderId="119" xfId="0" applyFill="1" applyBorder="1" applyAlignment="1">
      <alignment horizontal="center" vertical="center"/>
    </xf>
    <xf numFmtId="0" fontId="0" fillId="34" borderId="120" xfId="0" applyFill="1" applyBorder="1" applyAlignment="1">
      <alignment horizontal="center" vertical="center"/>
    </xf>
    <xf numFmtId="0" fontId="0" fillId="34" borderId="121" xfId="0" applyFill="1" applyBorder="1" applyAlignment="1">
      <alignment horizontal="center" vertical="center"/>
    </xf>
    <xf numFmtId="0" fontId="39" fillId="49" borderId="70" xfId="0" applyFont="1" applyFill="1" applyBorder="1" applyAlignment="1">
      <alignment horizontal="center" vertical="center"/>
    </xf>
    <xf numFmtId="0" fontId="39" fillId="49" borderId="65" xfId="0" applyFont="1" applyFill="1" applyBorder="1" applyAlignment="1">
      <alignment horizontal="center" vertical="center"/>
    </xf>
    <xf numFmtId="0" fontId="39" fillId="49" borderId="71" xfId="0" applyFont="1" applyFill="1" applyBorder="1" applyAlignment="1">
      <alignment horizontal="center" vertical="center"/>
    </xf>
    <xf numFmtId="0" fontId="39" fillId="49" borderId="72" xfId="0" applyFont="1" applyFill="1" applyBorder="1" applyAlignment="1">
      <alignment horizontal="center" vertical="center"/>
    </xf>
    <xf numFmtId="0" fontId="21" fillId="0" borderId="30" xfId="0" applyFont="1" applyFill="1" applyBorder="1" applyAlignment="1">
      <alignment horizontal="center"/>
    </xf>
    <xf numFmtId="0" fontId="21" fillId="0" borderId="17" xfId="0" applyFont="1" applyFill="1" applyBorder="1" applyAlignment="1">
      <alignment horizontal="center"/>
    </xf>
    <xf numFmtId="0" fontId="0" fillId="0" borderId="16" xfId="0" applyFont="1" applyFill="1" applyBorder="1" applyAlignment="1">
      <alignment horizontal="left"/>
    </xf>
    <xf numFmtId="0" fontId="0" fillId="0" borderId="25" xfId="0" applyFont="1" applyFill="1" applyBorder="1" applyAlignment="1">
      <alignment horizontal="left"/>
    </xf>
    <xf numFmtId="0" fontId="0" fillId="0" borderId="24" xfId="0" applyFont="1" applyFill="1" applyBorder="1" applyAlignment="1">
      <alignment horizontal="left"/>
    </xf>
    <xf numFmtId="0" fontId="21" fillId="0" borderId="31" xfId="0" applyFont="1" applyFill="1" applyBorder="1" applyAlignment="1">
      <alignment horizontal="center"/>
    </xf>
    <xf numFmtId="0" fontId="21" fillId="0" borderId="32"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34" borderId="112" xfId="0" applyFill="1" applyBorder="1" applyAlignment="1">
      <alignment horizontal="center"/>
    </xf>
    <xf numFmtId="0" fontId="0" fillId="34" borderId="113" xfId="0" applyFill="1" applyBorder="1" applyAlignment="1">
      <alignment horizontal="center"/>
    </xf>
    <xf numFmtId="0" fontId="0" fillId="34" borderId="114" xfId="0" applyFill="1" applyBorder="1" applyAlignment="1">
      <alignment horizontal="center"/>
    </xf>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16" fillId="0" borderId="11" xfId="0" applyFont="1" applyBorder="1" applyAlignment="1">
      <alignment horizontal="center"/>
    </xf>
    <xf numFmtId="0" fontId="16" fillId="0" borderId="41"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23" fillId="43" borderId="103" xfId="0" applyFont="1" applyFill="1" applyBorder="1" applyAlignment="1">
      <alignment horizontal="left" vertical="center" wrapText="1"/>
    </xf>
    <xf numFmtId="0" fontId="23" fillId="43" borderId="105" xfId="0" applyFont="1" applyFill="1" applyBorder="1" applyAlignment="1">
      <alignment horizontal="left" vertical="center" wrapText="1"/>
    </xf>
    <xf numFmtId="0" fontId="23" fillId="43" borderId="106" xfId="0" applyFont="1" applyFill="1" applyBorder="1" applyAlignment="1">
      <alignment horizontal="left" vertical="center" wrapText="1"/>
    </xf>
    <xf numFmtId="0" fontId="23" fillId="43" borderId="80" xfId="0" applyFont="1" applyFill="1" applyBorder="1" applyAlignment="1">
      <alignment horizontal="left" vertical="center" wrapText="1"/>
    </xf>
    <xf numFmtId="0" fontId="23" fillId="43" borderId="81" xfId="0" applyFont="1" applyFill="1" applyBorder="1" applyAlignment="1">
      <alignment horizontal="left" vertical="center" wrapText="1"/>
    </xf>
    <xf numFmtId="0" fontId="23" fillId="43" borderId="82" xfId="0" applyFont="1" applyFill="1" applyBorder="1" applyAlignment="1">
      <alignment horizontal="left" vertical="center" wrapText="1"/>
    </xf>
    <xf numFmtId="0" fontId="38" fillId="33" borderId="14" xfId="0" applyFont="1" applyFill="1" applyBorder="1" applyAlignment="1">
      <alignment horizontal="center" vertical="center" wrapText="1"/>
    </xf>
    <xf numFmtId="0" fontId="38" fillId="33" borderId="15" xfId="0" applyFont="1" applyFill="1" applyBorder="1" applyAlignment="1">
      <alignment horizontal="center" vertical="center" wrapText="1"/>
    </xf>
    <xf numFmtId="0" fontId="26" fillId="43" borderId="26" xfId="0" applyFont="1" applyFill="1" applyBorder="1" applyAlignment="1">
      <alignment horizontal="center" vertical="center" wrapText="1"/>
    </xf>
    <xf numFmtId="0" fontId="0" fillId="43" borderId="18" xfId="0" applyFont="1" applyFill="1" applyBorder="1" applyAlignment="1">
      <alignment horizontal="left" vertical="center" wrapText="1"/>
    </xf>
    <xf numFmtId="0" fontId="0" fillId="43" borderId="19" xfId="0" applyFont="1" applyFill="1" applyBorder="1" applyAlignment="1">
      <alignment horizontal="left" vertical="center" wrapText="1"/>
    </xf>
    <xf numFmtId="0" fontId="21" fillId="0" borderId="30" xfId="0" applyFont="1" applyBorder="1" applyAlignment="1">
      <alignment horizontal="center"/>
    </xf>
    <xf numFmtId="0" fontId="21" fillId="0" borderId="17" xfId="0" applyFont="1" applyBorder="1" applyAlignment="1">
      <alignment horizontal="center"/>
    </xf>
    <xf numFmtId="0" fontId="16" fillId="0" borderId="16" xfId="0" applyFont="1" applyBorder="1" applyAlignment="1">
      <alignment horizontal="center" wrapText="1"/>
    </xf>
    <xf numFmtId="0" fontId="16" fillId="0" borderId="25" xfId="0" applyFont="1" applyBorder="1" applyAlignment="1">
      <alignment horizontal="center" wrapText="1"/>
    </xf>
    <xf numFmtId="0" fontId="16" fillId="0" borderId="24" xfId="0" applyFont="1" applyBorder="1" applyAlignment="1">
      <alignment horizontal="center" wrapText="1"/>
    </xf>
    <xf numFmtId="0" fontId="21" fillId="0" borderId="31" xfId="0" applyFont="1" applyBorder="1" applyAlignment="1">
      <alignment horizontal="center"/>
    </xf>
    <xf numFmtId="0" fontId="21" fillId="0" borderId="32"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23" fillId="43" borderId="103" xfId="0" applyFont="1" applyFill="1" applyBorder="1" applyAlignment="1">
      <alignment horizontal="center" vertical="center" wrapText="1"/>
    </xf>
    <xf numFmtId="0" fontId="23" fillId="43" borderId="105" xfId="0" applyFont="1" applyFill="1" applyBorder="1" applyAlignment="1">
      <alignment horizontal="center" vertical="center" wrapText="1"/>
    </xf>
    <xf numFmtId="0" fontId="23" fillId="43" borderId="106" xfId="0" applyFont="1" applyFill="1" applyBorder="1" applyAlignment="1">
      <alignment horizontal="center" vertical="center" wrapText="1"/>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0" fillId="43" borderId="26" xfId="0" applyFont="1" applyFill="1" applyBorder="1" applyAlignment="1">
      <alignment horizontal="center" vertical="center" wrapText="1"/>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7" builtinId="3"/>
    <cellStyle name="Neutral" xfId="8" builtinId="28" customBuiltin="1"/>
    <cellStyle name="Normal" xfId="0" builtinId="0"/>
    <cellStyle name="Normal 2" xfId="42"/>
    <cellStyle name="Normal 3" xfId="43"/>
    <cellStyle name="Notas" xfId="15" builtinId="10" customBuiltin="1"/>
    <cellStyle name="Porcentaje" xfId="46"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135732</xdr:colOff>
      <xdr:row>4</xdr:row>
      <xdr:rowOff>200397</xdr:rowOff>
    </xdr:to>
    <xdr:pic>
      <xdr:nvPicPr>
        <xdr:cNvPr id="2" name="Haciendaescudo.pn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blip>
        <a:stretch>
          <a:fillRect/>
        </a:stretch>
      </xdr:blipFill>
      <xdr:spPr>
        <a:xfrm>
          <a:off x="73819" y="0"/>
          <a:ext cx="2643188" cy="809997"/>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183357</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2713" cy="805235"/>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219075</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0331" cy="805235"/>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183357</xdr:colOff>
      <xdr:row>4</xdr:row>
      <xdr:rowOff>195635</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314325</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0331" cy="805235"/>
        </a:xfrm>
        <a:prstGeom prst="rect">
          <a:avLst/>
        </a:prstGeom>
        <a:ln w="12700">
          <a:miter lim="400000"/>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33" t="s">
        <v>6</v>
      </c>
      <c r="B1" s="233"/>
      <c r="C1" s="233"/>
      <c r="D1" s="233"/>
      <c r="E1" s="233"/>
    </row>
    <row r="2" spans="1:5" ht="15.75">
      <c r="A2" s="233" t="s">
        <v>4</v>
      </c>
      <c r="B2" s="233"/>
      <c r="C2" s="233"/>
      <c r="D2" s="233"/>
      <c r="E2" s="233"/>
    </row>
    <row r="3" spans="1:5" ht="15.75">
      <c r="A3" s="233" t="s">
        <v>5</v>
      </c>
      <c r="B3" s="233"/>
      <c r="C3" s="233"/>
      <c r="D3" s="233"/>
      <c r="E3" s="233"/>
    </row>
    <row r="4" spans="1:5" s="1" customFormat="1" ht="15.75">
      <c r="C4" s="4"/>
      <c r="D4" s="4"/>
      <c r="E4" s="4"/>
    </row>
    <row r="5" spans="1:5" ht="18">
      <c r="A5" s="234" t="s">
        <v>20</v>
      </c>
      <c r="B5" s="234"/>
      <c r="C5" s="234"/>
      <c r="D5" s="234"/>
      <c r="E5" s="234"/>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5:J16"/>
  <sheetViews>
    <sheetView workbookViewId="0">
      <selection activeCell="K15" sqref="K15"/>
    </sheetView>
  </sheetViews>
  <sheetFormatPr baseColWidth="10" defaultRowHeight="15"/>
  <sheetData>
    <row r="15" spans="6:10">
      <c r="F15">
        <v>2800</v>
      </c>
      <c r="G15">
        <f>F15*0.15</f>
        <v>420</v>
      </c>
      <c r="H15">
        <f>F15*0.3</f>
        <v>840</v>
      </c>
      <c r="I15">
        <f>F15*0.45</f>
        <v>1260</v>
      </c>
      <c r="J15">
        <f>F15*0.6</f>
        <v>1680</v>
      </c>
    </row>
    <row r="16" spans="6:10">
      <c r="G16">
        <f>F15*0.12</f>
        <v>336</v>
      </c>
      <c r="H16">
        <f>F15*0.31</f>
        <v>868</v>
      </c>
      <c r="I16">
        <f>F15*0.83</f>
        <v>2324</v>
      </c>
      <c r="J16">
        <f>J15*0.17</f>
        <v>285.60000000000002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56"/>
  <sheetViews>
    <sheetView showGridLines="0" view="pageBreakPreview" topLeftCell="A53" zoomScale="85" zoomScaleNormal="80" zoomScaleSheetLayoutView="85" workbookViewId="0">
      <selection activeCell="D66" sqref="D66"/>
    </sheetView>
  </sheetViews>
  <sheetFormatPr baseColWidth="10" defaultColWidth="11.42578125" defaultRowHeight="15"/>
  <cols>
    <col min="1" max="1" width="18.85546875" style="142" customWidth="1"/>
    <col min="2" max="2" width="19.85546875" style="142" customWidth="1"/>
    <col min="3" max="3" width="25.42578125" style="142" customWidth="1"/>
    <col min="4" max="4" width="37.85546875" style="142" customWidth="1"/>
    <col min="5" max="5" width="33.5703125" style="142" customWidth="1"/>
    <col min="6" max="6" width="9.28515625" style="142" customWidth="1"/>
    <col min="7" max="7" width="8.140625" style="142" customWidth="1"/>
    <col min="8" max="8" width="11.85546875" style="142" customWidth="1"/>
    <col min="9" max="9" width="13.5703125" style="142" customWidth="1"/>
    <col min="10" max="10" width="11" style="142" customWidth="1"/>
    <col min="11" max="11" width="13.28515625" style="142" customWidth="1"/>
    <col min="12" max="12" width="10.140625" style="142" customWidth="1"/>
    <col min="13" max="13" width="4.7109375" style="142" hidden="1" customWidth="1"/>
    <col min="14" max="14" width="14.5703125" style="142" customWidth="1"/>
    <col min="15" max="15" width="6.140625" style="142" hidden="1" customWidth="1"/>
    <col min="16" max="16" width="11.28515625" style="142" bestFit="1" customWidth="1"/>
    <col min="17" max="17" width="7.140625" style="142" hidden="1" customWidth="1"/>
    <col min="18" max="18" width="10.42578125" style="142" bestFit="1" customWidth="1"/>
    <col min="19" max="19" width="10.5703125" style="142" bestFit="1" customWidth="1"/>
    <col min="20" max="20" width="8.85546875" style="142" customWidth="1"/>
    <col min="21" max="21" width="11.42578125" style="142" customWidth="1"/>
    <col min="22" max="22" width="10.7109375" style="142" bestFit="1" customWidth="1"/>
    <col min="23" max="23" width="12.7109375" style="142" bestFit="1" customWidth="1"/>
    <col min="24" max="24" width="9" style="142" customWidth="1"/>
    <col min="25" max="25" width="14.7109375" style="142" customWidth="1"/>
    <col min="26" max="26" width="11.5703125" style="142" hidden="1" customWidth="1"/>
    <col min="27" max="27" width="14.28515625" style="142" hidden="1" customWidth="1"/>
    <col min="28" max="28" width="7.7109375" style="142" hidden="1" customWidth="1"/>
    <col min="29" max="30" width="11.42578125" style="142" hidden="1" customWidth="1"/>
    <col min="31" max="31" width="22.28515625" style="142" hidden="1" customWidth="1"/>
    <col min="32" max="32" width="18.5703125" style="142" hidden="1" customWidth="1"/>
    <col min="33" max="33" width="19.42578125" style="142" hidden="1" customWidth="1"/>
    <col min="34" max="34" width="11.42578125" style="142" hidden="1" customWidth="1"/>
    <col min="35" max="35" width="19.140625" style="142" hidden="1" customWidth="1"/>
    <col min="36" max="37" width="11.42578125" style="142" hidden="1" customWidth="1"/>
    <col min="38" max="52" width="11.42578125" style="142" customWidth="1"/>
    <col min="53" max="53" width="7.85546875" style="142" customWidth="1"/>
    <col min="54" max="54" width="80" style="142" customWidth="1"/>
    <col min="55" max="55" width="11.5703125" style="142" customWidth="1"/>
    <col min="56" max="56" width="38.140625" style="142" customWidth="1"/>
    <col min="57" max="57" width="75.28515625" style="142" customWidth="1"/>
    <col min="58" max="58" width="73" style="142" customWidth="1"/>
    <col min="59" max="59" width="59.42578125" style="142" customWidth="1"/>
    <col min="60" max="60" width="45.7109375" style="142" customWidth="1"/>
    <col min="61" max="61" width="90" style="142" customWidth="1"/>
    <col min="62" max="62" width="43.42578125" style="142" customWidth="1"/>
    <col min="63" max="63" width="29.85546875" style="142" customWidth="1"/>
    <col min="64" max="64" width="38.85546875" style="142" customWidth="1"/>
    <col min="65" max="65" width="55.5703125" style="142" customWidth="1"/>
    <col min="66" max="66" width="96.85546875" style="142" customWidth="1"/>
    <col min="67" max="67" width="34" style="142" customWidth="1"/>
    <col min="68" max="68" width="85.28515625" style="142" customWidth="1"/>
    <col min="69" max="69" width="39" style="142" customWidth="1"/>
    <col min="70" max="16384" width="11.42578125" style="142"/>
  </cols>
  <sheetData>
    <row r="1" spans="1:54" s="143" customFormat="1" ht="16.5" hidden="1" customHeight="1">
      <c r="B1" s="251"/>
      <c r="C1" s="251"/>
      <c r="D1" s="251"/>
      <c r="E1" s="251"/>
      <c r="F1" s="251"/>
      <c r="G1" s="251"/>
      <c r="H1" s="251"/>
      <c r="I1" s="251"/>
      <c r="J1" s="251"/>
      <c r="K1" s="251"/>
      <c r="L1" s="251"/>
      <c r="M1" s="251"/>
      <c r="N1" s="251"/>
      <c r="O1" s="251"/>
      <c r="P1" s="251"/>
      <c r="Q1" s="251"/>
      <c r="R1" s="251"/>
      <c r="S1" s="251"/>
      <c r="T1" s="251"/>
    </row>
    <row r="2" spans="1:54" s="143" customFormat="1" ht="14.25" customHeight="1">
      <c r="A2" s="252" t="s">
        <v>54</v>
      </c>
      <c r="B2" s="252"/>
      <c r="C2" s="252"/>
      <c r="D2" s="252"/>
      <c r="E2" s="252"/>
      <c r="F2" s="252"/>
      <c r="G2" s="252"/>
      <c r="H2" s="252"/>
      <c r="I2" s="252"/>
      <c r="J2" s="252"/>
      <c r="K2" s="252"/>
      <c r="L2" s="252"/>
      <c r="M2" s="252"/>
      <c r="N2" s="252"/>
      <c r="O2" s="252"/>
      <c r="P2" s="252"/>
      <c r="Q2" s="252"/>
      <c r="R2" s="252"/>
      <c r="S2" s="252"/>
      <c r="T2" s="252"/>
      <c r="U2" s="252"/>
      <c r="V2" s="187"/>
      <c r="W2" s="253" t="s">
        <v>55</v>
      </c>
      <c r="X2" s="253"/>
      <c r="Y2" s="253"/>
      <c r="AA2" s="22" t="s">
        <v>91</v>
      </c>
    </row>
    <row r="3" spans="1:54" s="143" customFormat="1" ht="18" customHeight="1">
      <c r="A3" s="254"/>
      <c r="B3" s="254"/>
      <c r="C3" s="254"/>
      <c r="D3" s="254"/>
      <c r="E3" s="254"/>
      <c r="F3" s="254"/>
      <c r="G3" s="254"/>
      <c r="H3" s="254"/>
      <c r="I3" s="254"/>
      <c r="J3" s="254"/>
      <c r="K3" s="254"/>
      <c r="L3" s="254"/>
      <c r="M3" s="254"/>
      <c r="N3" s="254"/>
      <c r="O3" s="254"/>
      <c r="P3" s="254"/>
      <c r="Q3" s="254"/>
      <c r="R3" s="254"/>
      <c r="S3" s="254"/>
      <c r="T3" s="254"/>
      <c r="U3" s="254"/>
      <c r="V3" s="187"/>
      <c r="W3" s="255" t="s">
        <v>90</v>
      </c>
      <c r="X3" s="255"/>
      <c r="Y3" s="160" t="s">
        <v>94</v>
      </c>
      <c r="AA3" s="22" t="s">
        <v>92</v>
      </c>
    </row>
    <row r="4" spans="1:54" s="143" customFormat="1" ht="15.75" customHeight="1">
      <c r="A4" s="256"/>
      <c r="B4" s="256"/>
      <c r="C4" s="256"/>
      <c r="D4" s="256"/>
      <c r="E4" s="256"/>
      <c r="F4" s="256"/>
      <c r="G4" s="256"/>
      <c r="H4" s="256"/>
      <c r="I4" s="256"/>
      <c r="J4" s="256"/>
      <c r="K4" s="256"/>
      <c r="L4" s="256"/>
      <c r="M4" s="256"/>
      <c r="N4" s="256"/>
      <c r="O4" s="256"/>
      <c r="P4" s="256"/>
      <c r="Q4" s="256"/>
      <c r="R4" s="256"/>
      <c r="S4" s="256"/>
      <c r="T4" s="256"/>
      <c r="U4" s="256"/>
      <c r="V4" s="187"/>
      <c r="W4" s="21"/>
      <c r="X4" s="21"/>
      <c r="Y4" s="21"/>
      <c r="AA4" s="22" t="s">
        <v>93</v>
      </c>
    </row>
    <row r="5" spans="1:54" s="143" customFormat="1" ht="17.25" customHeight="1" thickBot="1">
      <c r="C5" s="187"/>
      <c r="D5" s="187"/>
      <c r="E5" s="187"/>
      <c r="F5" s="187"/>
      <c r="G5" s="187"/>
      <c r="H5" s="187"/>
      <c r="I5" s="187"/>
      <c r="J5" s="187"/>
      <c r="K5" s="187"/>
      <c r="L5" s="187"/>
      <c r="M5" s="187"/>
      <c r="N5" s="187"/>
      <c r="O5" s="187"/>
      <c r="P5" s="187"/>
      <c r="Q5" s="187"/>
      <c r="R5" s="187"/>
      <c r="S5" s="187"/>
      <c r="T5" s="187"/>
      <c r="U5" s="187"/>
      <c r="V5" s="187"/>
      <c r="W5" s="235" t="s">
        <v>894</v>
      </c>
      <c r="X5" s="235"/>
      <c r="Y5" s="189">
        <v>43115</v>
      </c>
      <c r="AA5" s="23" t="s">
        <v>94</v>
      </c>
      <c r="AD5" s="143" t="s">
        <v>844</v>
      </c>
      <c r="AI5" s="70" t="s">
        <v>843</v>
      </c>
    </row>
    <row r="6" spans="1:54" s="15" customFormat="1" ht="19.5" thickBot="1">
      <c r="A6" s="236" t="s">
        <v>34</v>
      </c>
      <c r="B6" s="237"/>
      <c r="C6" s="237"/>
      <c r="D6" s="237"/>
      <c r="E6" s="237"/>
      <c r="F6" s="237"/>
      <c r="G6" s="237"/>
      <c r="H6" s="237"/>
      <c r="I6" s="237"/>
      <c r="J6" s="237"/>
      <c r="K6" s="237"/>
      <c r="L6" s="237"/>
      <c r="M6" s="237"/>
      <c r="N6" s="237"/>
      <c r="O6" s="237"/>
      <c r="P6" s="237"/>
      <c r="Q6" s="237"/>
      <c r="R6" s="237"/>
      <c r="S6" s="237"/>
      <c r="T6" s="237"/>
      <c r="U6" s="237"/>
      <c r="V6" s="237"/>
      <c r="W6" s="238"/>
      <c r="X6" s="238"/>
      <c r="Y6" s="239"/>
      <c r="Z6" s="18" t="s">
        <v>75</v>
      </c>
      <c r="AA6" s="142" t="s">
        <v>86</v>
      </c>
      <c r="AC6" s="142" t="s">
        <v>73</v>
      </c>
      <c r="AD6" s="132" t="s">
        <v>69</v>
      </c>
      <c r="AE6" s="132" t="s">
        <v>77</v>
      </c>
      <c r="AF6" s="133" t="s">
        <v>68</v>
      </c>
      <c r="AG6" s="142">
        <v>2013</v>
      </c>
      <c r="AH6" s="134" t="s">
        <v>850</v>
      </c>
      <c r="AI6" s="142" t="s">
        <v>840</v>
      </c>
      <c r="BA6" s="143"/>
      <c r="BB6" s="143"/>
    </row>
    <row r="7" spans="1:54" ht="30.75" customHeight="1" thickBot="1">
      <c r="A7" s="153" t="s">
        <v>827</v>
      </c>
      <c r="B7" s="240" t="s">
        <v>147</v>
      </c>
      <c r="C7" s="241"/>
      <c r="D7" s="241"/>
      <c r="E7" s="241"/>
      <c r="F7" s="241"/>
      <c r="G7" s="241"/>
      <c r="H7" s="242"/>
      <c r="I7" s="158" t="s">
        <v>242</v>
      </c>
      <c r="J7" s="144" t="s">
        <v>224</v>
      </c>
      <c r="K7" s="243" t="s">
        <v>277</v>
      </c>
      <c r="L7" s="244"/>
      <c r="M7" s="245"/>
      <c r="N7" s="153" t="s">
        <v>64</v>
      </c>
      <c r="O7" s="243" t="s">
        <v>258</v>
      </c>
      <c r="P7" s="244"/>
      <c r="Q7" s="244"/>
      <c r="R7" s="244"/>
      <c r="S7" s="244"/>
      <c r="T7" s="245"/>
      <c r="U7" s="246" t="s">
        <v>789</v>
      </c>
      <c r="V7" s="247"/>
      <c r="W7" s="248" t="s">
        <v>267</v>
      </c>
      <c r="X7" s="249"/>
      <c r="Y7" s="250"/>
      <c r="Z7" s="18" t="s">
        <v>66</v>
      </c>
      <c r="AA7" s="142" t="s">
        <v>87</v>
      </c>
      <c r="AC7" s="142" t="s">
        <v>74</v>
      </c>
      <c r="AD7" s="132" t="s">
        <v>70</v>
      </c>
      <c r="AE7" s="132" t="s">
        <v>78</v>
      </c>
      <c r="AF7" s="133" t="s">
        <v>820</v>
      </c>
      <c r="AG7" s="142">
        <v>2014</v>
      </c>
      <c r="AH7" s="134" t="s">
        <v>851</v>
      </c>
      <c r="AI7" s="142" t="s">
        <v>841</v>
      </c>
      <c r="BA7" s="143"/>
      <c r="BB7" s="143"/>
    </row>
    <row r="8" spans="1:54" s="15" customFormat="1" ht="19.5" thickBot="1">
      <c r="A8" s="236" t="s">
        <v>36</v>
      </c>
      <c r="B8" s="237"/>
      <c r="C8" s="237"/>
      <c r="D8" s="237"/>
      <c r="E8" s="237"/>
      <c r="F8" s="237"/>
      <c r="G8" s="237"/>
      <c r="H8" s="237"/>
      <c r="I8" s="237"/>
      <c r="J8" s="237"/>
      <c r="K8" s="237"/>
      <c r="L8" s="237"/>
      <c r="M8" s="237"/>
      <c r="N8" s="237"/>
      <c r="O8" s="237"/>
      <c r="P8" s="237"/>
      <c r="Q8" s="237"/>
      <c r="R8" s="237"/>
      <c r="S8" s="237"/>
      <c r="T8" s="237"/>
      <c r="U8" s="237"/>
      <c r="V8" s="237"/>
      <c r="W8" s="237"/>
      <c r="X8" s="237"/>
      <c r="Y8" s="239"/>
      <c r="Z8" s="145" t="s">
        <v>76</v>
      </c>
      <c r="AA8" s="142" t="s">
        <v>88</v>
      </c>
      <c r="AD8" s="132" t="s">
        <v>71</v>
      </c>
      <c r="AE8" s="132" t="s">
        <v>79</v>
      </c>
      <c r="AG8" s="142">
        <v>2015</v>
      </c>
      <c r="AH8" s="134" t="s">
        <v>852</v>
      </c>
      <c r="AI8" s="142" t="s">
        <v>842</v>
      </c>
      <c r="BA8" s="143"/>
      <c r="BB8" s="143"/>
    </row>
    <row r="9" spans="1:54" ht="16.5" customHeight="1" thickBot="1">
      <c r="A9" s="271" t="s">
        <v>37</v>
      </c>
      <c r="B9" s="272"/>
      <c r="C9" s="272"/>
      <c r="D9" s="272"/>
      <c r="E9" s="272"/>
      <c r="F9" s="272"/>
      <c r="G9" s="272"/>
      <c r="H9" s="272"/>
      <c r="I9" s="273"/>
      <c r="J9" s="274" t="s">
        <v>829</v>
      </c>
      <c r="K9" s="275"/>
      <c r="L9" s="275"/>
      <c r="M9" s="275"/>
      <c r="N9" s="275"/>
      <c r="O9" s="275"/>
      <c r="P9" s="276"/>
      <c r="Q9" s="277" t="s">
        <v>795</v>
      </c>
      <c r="R9" s="277"/>
      <c r="S9" s="277"/>
      <c r="T9" s="243" t="s">
        <v>791</v>
      </c>
      <c r="U9" s="244"/>
      <c r="V9" s="244"/>
      <c r="W9" s="244"/>
      <c r="X9" s="244"/>
      <c r="Y9" s="280"/>
      <c r="Z9" s="18" t="s">
        <v>67</v>
      </c>
      <c r="AA9" s="142" t="s">
        <v>89</v>
      </c>
      <c r="AD9" s="132" t="s">
        <v>72</v>
      </c>
      <c r="AE9" s="132" t="s">
        <v>80</v>
      </c>
      <c r="AG9" s="142">
        <v>2016</v>
      </c>
      <c r="AH9" s="134" t="s">
        <v>853</v>
      </c>
      <c r="BA9" s="143"/>
      <c r="BB9" s="143"/>
    </row>
    <row r="10" spans="1:54" ht="27.75" customHeight="1" thickBot="1">
      <c r="A10" s="154" t="s">
        <v>828</v>
      </c>
      <c r="B10" s="287" t="s">
        <v>336</v>
      </c>
      <c r="C10" s="288"/>
      <c r="D10" s="288"/>
      <c r="E10" s="288"/>
      <c r="F10" s="288"/>
      <c r="G10" s="288"/>
      <c r="H10" s="288"/>
      <c r="I10" s="289"/>
      <c r="J10" s="161" t="s">
        <v>788</v>
      </c>
      <c r="K10" s="290" t="s">
        <v>310</v>
      </c>
      <c r="L10" s="291"/>
      <c r="M10" s="291"/>
      <c r="N10" s="291"/>
      <c r="O10" s="291"/>
      <c r="P10" s="292"/>
      <c r="Q10" s="278"/>
      <c r="R10" s="278"/>
      <c r="S10" s="278"/>
      <c r="T10" s="281"/>
      <c r="U10" s="282"/>
      <c r="V10" s="282"/>
      <c r="W10" s="282"/>
      <c r="X10" s="282"/>
      <c r="Y10" s="283"/>
      <c r="Z10" s="18" t="s">
        <v>66</v>
      </c>
      <c r="AE10" s="132" t="s">
        <v>845</v>
      </c>
      <c r="AG10" s="142">
        <v>2017</v>
      </c>
      <c r="AH10" s="134" t="s">
        <v>854</v>
      </c>
      <c r="BA10" s="143"/>
      <c r="BB10" s="143"/>
    </row>
    <row r="11" spans="1:54" ht="40.5" customHeight="1" thickBot="1">
      <c r="A11" s="155" t="s">
        <v>65</v>
      </c>
      <c r="B11" s="293" t="s">
        <v>380</v>
      </c>
      <c r="C11" s="294"/>
      <c r="D11" s="294"/>
      <c r="E11" s="293" t="s">
        <v>381</v>
      </c>
      <c r="F11" s="294"/>
      <c r="G11" s="294"/>
      <c r="H11" s="294"/>
      <c r="I11" s="295"/>
      <c r="J11" s="162" t="s">
        <v>65</v>
      </c>
      <c r="K11" s="296" t="s">
        <v>949</v>
      </c>
      <c r="L11" s="297"/>
      <c r="M11" s="297"/>
      <c r="N11" s="297"/>
      <c r="O11" s="297"/>
      <c r="P11" s="298"/>
      <c r="Q11" s="279"/>
      <c r="R11" s="279"/>
      <c r="S11" s="279"/>
      <c r="T11" s="284"/>
      <c r="U11" s="285"/>
      <c r="V11" s="285"/>
      <c r="W11" s="285"/>
      <c r="X11" s="285"/>
      <c r="Y11" s="286"/>
      <c r="Z11" s="18" t="s">
        <v>26</v>
      </c>
      <c r="AG11" s="142">
        <v>2018</v>
      </c>
      <c r="AH11" s="134" t="s">
        <v>855</v>
      </c>
      <c r="BA11" s="143"/>
      <c r="BB11" s="143"/>
    </row>
    <row r="12" spans="1:54" ht="15.75" customHeight="1" thickTop="1" thickBot="1">
      <c r="A12" s="257" t="s">
        <v>38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18" t="s">
        <v>82</v>
      </c>
      <c r="AG12" s="142">
        <v>2019</v>
      </c>
      <c r="AH12" s="134" t="s">
        <v>849</v>
      </c>
      <c r="BA12" s="143"/>
      <c r="BB12" s="143"/>
    </row>
    <row r="13" spans="1:54" ht="34.5" customHeight="1" thickTop="1" thickBot="1">
      <c r="A13" s="156" t="s">
        <v>819</v>
      </c>
      <c r="B13" s="260" t="s">
        <v>413</v>
      </c>
      <c r="C13" s="261"/>
      <c r="D13" s="188" t="s">
        <v>818</v>
      </c>
      <c r="E13" s="262" t="s">
        <v>434</v>
      </c>
      <c r="F13" s="263"/>
      <c r="G13" s="263"/>
      <c r="H13" s="264"/>
      <c r="I13" s="163" t="s">
        <v>817</v>
      </c>
      <c r="J13" s="265" t="s">
        <v>482</v>
      </c>
      <c r="K13" s="266"/>
      <c r="L13" s="266"/>
      <c r="M13" s="267"/>
      <c r="N13" s="268" t="s">
        <v>816</v>
      </c>
      <c r="O13" s="269"/>
      <c r="P13" s="270" t="s">
        <v>679</v>
      </c>
      <c r="Q13" s="266"/>
      <c r="R13" s="266"/>
      <c r="S13" s="266"/>
      <c r="T13" s="266"/>
      <c r="U13" s="266"/>
      <c r="V13" s="266"/>
      <c r="W13" s="266"/>
      <c r="X13" s="266"/>
      <c r="Y13" s="266"/>
      <c r="Z13" s="18" t="s">
        <v>83</v>
      </c>
      <c r="AG13" s="142">
        <v>2020</v>
      </c>
      <c r="AH13" s="134" t="s">
        <v>856</v>
      </c>
      <c r="BA13" s="143"/>
      <c r="BB13" s="143"/>
    </row>
    <row r="14" spans="1:54" ht="15.75" thickBot="1">
      <c r="A14" s="299" t="s">
        <v>31</v>
      </c>
      <c r="B14" s="300"/>
      <c r="C14" s="300"/>
      <c r="D14" s="300"/>
      <c r="E14" s="300"/>
      <c r="F14" s="300"/>
      <c r="G14" s="300"/>
      <c r="H14" s="300"/>
      <c r="I14" s="300"/>
      <c r="J14" s="300"/>
      <c r="K14" s="300"/>
      <c r="L14" s="300"/>
      <c r="M14" s="300"/>
      <c r="N14" s="300"/>
      <c r="O14" s="300"/>
      <c r="P14" s="300"/>
      <c r="Q14" s="300"/>
      <c r="R14" s="300"/>
      <c r="S14" s="300"/>
      <c r="T14" s="300"/>
      <c r="U14" s="300"/>
      <c r="V14" s="300"/>
      <c r="W14" s="300"/>
      <c r="X14" s="301"/>
      <c r="Y14" s="302"/>
      <c r="AG14" s="142">
        <v>2021</v>
      </c>
      <c r="BA14" s="143"/>
      <c r="BB14" s="143"/>
    </row>
    <row r="15" spans="1:54" ht="26.25" customHeight="1" thickBot="1">
      <c r="A15" s="303" t="s">
        <v>24</v>
      </c>
      <c r="B15" s="305" t="s">
        <v>834</v>
      </c>
      <c r="C15" s="307" t="s">
        <v>30</v>
      </c>
      <c r="D15" s="307"/>
      <c r="E15" s="307"/>
      <c r="F15" s="307"/>
      <c r="G15" s="307"/>
      <c r="H15" s="307"/>
      <c r="I15" s="307"/>
      <c r="J15" s="307"/>
      <c r="K15" s="307"/>
      <c r="L15" s="307"/>
      <c r="M15" s="307"/>
      <c r="N15" s="307"/>
      <c r="O15" s="307"/>
      <c r="P15" s="307"/>
      <c r="Q15" s="307"/>
      <c r="R15" s="307"/>
      <c r="S15" s="307"/>
      <c r="T15" s="307"/>
      <c r="U15" s="307"/>
      <c r="V15" s="307"/>
      <c r="W15" s="305" t="s">
        <v>84</v>
      </c>
      <c r="X15" s="305"/>
      <c r="Y15" s="308" t="s">
        <v>53</v>
      </c>
      <c r="AG15" s="142">
        <v>2022</v>
      </c>
      <c r="BA15" s="143"/>
      <c r="BB15" s="143"/>
    </row>
    <row r="16" spans="1:54" ht="31.5" customHeight="1" thickBot="1">
      <c r="A16" s="304"/>
      <c r="B16" s="306"/>
      <c r="C16" s="310" t="s">
        <v>0</v>
      </c>
      <c r="D16" s="310" t="s">
        <v>1</v>
      </c>
      <c r="E16" s="310" t="s">
        <v>2</v>
      </c>
      <c r="F16" s="312" t="s">
        <v>28</v>
      </c>
      <c r="G16" s="313"/>
      <c r="H16" s="310" t="s">
        <v>846</v>
      </c>
      <c r="I16" s="312" t="s">
        <v>847</v>
      </c>
      <c r="J16" s="313"/>
      <c r="K16" s="310" t="s">
        <v>25</v>
      </c>
      <c r="L16" s="312" t="s">
        <v>29</v>
      </c>
      <c r="M16" s="332"/>
      <c r="N16" s="313"/>
      <c r="O16" s="306" t="s">
        <v>3</v>
      </c>
      <c r="P16" s="306"/>
      <c r="Q16" s="306"/>
      <c r="R16" s="306"/>
      <c r="S16" s="306"/>
      <c r="T16" s="306"/>
      <c r="U16" s="306" t="s">
        <v>835</v>
      </c>
      <c r="V16" s="306"/>
      <c r="W16" s="306" t="s">
        <v>27</v>
      </c>
      <c r="X16" s="306"/>
      <c r="Y16" s="309"/>
      <c r="AG16" s="142">
        <v>2023</v>
      </c>
      <c r="BA16" s="143"/>
      <c r="BB16" s="143"/>
    </row>
    <row r="17" spans="1:54" ht="22.5" customHeight="1" thickBot="1">
      <c r="A17" s="304"/>
      <c r="B17" s="306"/>
      <c r="C17" s="311"/>
      <c r="D17" s="311"/>
      <c r="E17" s="311"/>
      <c r="F17" s="314"/>
      <c r="G17" s="315"/>
      <c r="H17" s="305"/>
      <c r="I17" s="314"/>
      <c r="J17" s="315"/>
      <c r="K17" s="305"/>
      <c r="L17" s="314"/>
      <c r="M17" s="333"/>
      <c r="N17" s="315"/>
      <c r="O17" s="164">
        <v>2013</v>
      </c>
      <c r="P17" s="164">
        <v>2014</v>
      </c>
      <c r="Q17" s="164">
        <v>2015</v>
      </c>
      <c r="R17" s="164">
        <v>2015</v>
      </c>
      <c r="S17" s="164">
        <v>2016</v>
      </c>
      <c r="T17" s="164"/>
      <c r="U17" s="165" t="s">
        <v>836</v>
      </c>
      <c r="V17" s="165" t="s">
        <v>837</v>
      </c>
      <c r="W17" s="164" t="s">
        <v>838</v>
      </c>
      <c r="X17" s="164" t="s">
        <v>839</v>
      </c>
      <c r="Y17" s="307"/>
      <c r="AG17" s="142">
        <v>2024</v>
      </c>
      <c r="BA17" s="143"/>
      <c r="BB17" s="143"/>
    </row>
    <row r="18" spans="1:54" ht="15.75" thickBot="1">
      <c r="A18" s="148" t="s">
        <v>8</v>
      </c>
      <c r="B18" s="323" t="s">
        <v>805</v>
      </c>
      <c r="C18" s="324"/>
      <c r="D18" s="324"/>
      <c r="E18" s="324"/>
      <c r="F18" s="324"/>
      <c r="G18" s="324"/>
      <c r="H18" s="324"/>
      <c r="I18" s="324"/>
      <c r="J18" s="324"/>
      <c r="K18" s="324"/>
      <c r="L18" s="324"/>
      <c r="M18" s="324"/>
      <c r="N18" s="324"/>
      <c r="O18" s="324"/>
      <c r="P18" s="324"/>
      <c r="Q18" s="324"/>
      <c r="R18" s="324"/>
      <c r="S18" s="324"/>
      <c r="T18" s="324"/>
      <c r="U18" s="324"/>
      <c r="V18" s="324"/>
      <c r="W18" s="324"/>
      <c r="X18" s="324"/>
      <c r="Y18" s="325"/>
      <c r="BA18" s="143"/>
      <c r="BB18" s="143"/>
    </row>
    <row r="19" spans="1:54" ht="61.5" customHeight="1" thickBot="1">
      <c r="A19" s="326" t="s">
        <v>9</v>
      </c>
      <c r="B19" s="329" t="s">
        <v>950</v>
      </c>
      <c r="C19" s="16" t="s">
        <v>951</v>
      </c>
      <c r="D19" s="16" t="s">
        <v>952</v>
      </c>
      <c r="E19" s="16" t="s">
        <v>953</v>
      </c>
      <c r="F19" s="316" t="s">
        <v>77</v>
      </c>
      <c r="G19" s="317"/>
      <c r="H19" s="138" t="s">
        <v>73</v>
      </c>
      <c r="I19" s="318" t="s">
        <v>70</v>
      </c>
      <c r="J19" s="319"/>
      <c r="K19" s="138" t="s">
        <v>68</v>
      </c>
      <c r="L19" s="320" t="s">
        <v>26</v>
      </c>
      <c r="M19" s="321"/>
      <c r="N19" s="322"/>
      <c r="O19" s="16"/>
      <c r="P19" s="190">
        <v>0.91169999999999995</v>
      </c>
      <c r="Q19" s="190">
        <v>0.21299999999999999</v>
      </c>
      <c r="R19" s="190">
        <v>0.94099999999999995</v>
      </c>
      <c r="S19" s="190">
        <v>0.95669999999999999</v>
      </c>
      <c r="T19" s="190"/>
      <c r="U19" s="190">
        <v>0.95760000000000001</v>
      </c>
      <c r="V19" s="190">
        <v>0.97189999999999999</v>
      </c>
      <c r="W19" s="194">
        <v>1848179</v>
      </c>
      <c r="X19" s="190">
        <v>1</v>
      </c>
      <c r="Y19" s="159" t="s">
        <v>840</v>
      </c>
      <c r="BA19" s="143"/>
      <c r="BB19" s="143"/>
    </row>
    <row r="20" spans="1:54" ht="61.5" customHeight="1" thickBot="1">
      <c r="A20" s="327"/>
      <c r="B20" s="330"/>
      <c r="C20" s="16" t="s">
        <v>954</v>
      </c>
      <c r="D20" s="16" t="s">
        <v>955</v>
      </c>
      <c r="E20" s="16" t="s">
        <v>956</v>
      </c>
      <c r="F20" s="316" t="s">
        <v>77</v>
      </c>
      <c r="G20" s="317"/>
      <c r="H20" s="138" t="s">
        <v>73</v>
      </c>
      <c r="I20" s="318" t="s">
        <v>70</v>
      </c>
      <c r="J20" s="319"/>
      <c r="K20" s="138" t="s">
        <v>68</v>
      </c>
      <c r="L20" s="320" t="s">
        <v>26</v>
      </c>
      <c r="M20" s="321"/>
      <c r="N20" s="322"/>
      <c r="O20" s="16"/>
      <c r="P20" s="190">
        <v>0.93410000000000004</v>
      </c>
      <c r="Q20" s="190"/>
      <c r="R20" s="190">
        <v>0.95750000000000002</v>
      </c>
      <c r="S20" s="190">
        <v>0.97060000000000002</v>
      </c>
      <c r="T20" s="190"/>
      <c r="U20" s="190">
        <v>0.96589999999999998</v>
      </c>
      <c r="V20" s="190">
        <v>0.9798</v>
      </c>
      <c r="W20" s="194">
        <v>17402</v>
      </c>
      <c r="X20" s="190">
        <v>1</v>
      </c>
      <c r="Y20" s="159" t="s">
        <v>840</v>
      </c>
      <c r="BA20" s="143"/>
      <c r="BB20" s="143"/>
    </row>
    <row r="21" spans="1:54" ht="45.75" thickBot="1">
      <c r="A21" s="327"/>
      <c r="B21" s="330"/>
      <c r="C21" s="16" t="s">
        <v>957</v>
      </c>
      <c r="D21" s="16" t="s">
        <v>958</v>
      </c>
      <c r="E21" s="16" t="s">
        <v>959</v>
      </c>
      <c r="F21" s="316" t="s">
        <v>960</v>
      </c>
      <c r="G21" s="317"/>
      <c r="H21" s="138" t="s">
        <v>73</v>
      </c>
      <c r="I21" s="318" t="s">
        <v>70</v>
      </c>
      <c r="J21" s="319"/>
      <c r="K21" s="138" t="s">
        <v>68</v>
      </c>
      <c r="L21" s="320" t="s">
        <v>26</v>
      </c>
      <c r="M21" s="321"/>
      <c r="N21" s="322"/>
      <c r="O21" s="16"/>
      <c r="P21" s="194">
        <v>45</v>
      </c>
      <c r="Q21" s="194"/>
      <c r="R21" s="194">
        <v>49</v>
      </c>
      <c r="S21" s="194">
        <v>53</v>
      </c>
      <c r="T21" s="194"/>
      <c r="U21" s="194">
        <v>62.83</v>
      </c>
      <c r="V21" s="194">
        <v>56.47</v>
      </c>
      <c r="W21" s="194">
        <v>56.47</v>
      </c>
      <c r="X21" s="195">
        <v>0.89880000000000004</v>
      </c>
      <c r="Y21" s="159" t="s">
        <v>840</v>
      </c>
      <c r="AA21" s="196">
        <f>V21/U21</f>
        <v>0.89877447079420658</v>
      </c>
      <c r="BA21" s="143"/>
      <c r="BB21" s="143"/>
    </row>
    <row r="22" spans="1:54" ht="36.75" thickBot="1">
      <c r="A22" s="327"/>
      <c r="B22" s="330"/>
      <c r="C22" s="16" t="s">
        <v>961</v>
      </c>
      <c r="D22" s="16" t="s">
        <v>962</v>
      </c>
      <c r="E22" s="16" t="s">
        <v>963</v>
      </c>
      <c r="F22" s="316" t="s">
        <v>964</v>
      </c>
      <c r="G22" s="317"/>
      <c r="H22" s="138" t="s">
        <v>74</v>
      </c>
      <c r="I22" s="318" t="s">
        <v>69</v>
      </c>
      <c r="J22" s="319"/>
      <c r="K22" s="138" t="s">
        <v>68</v>
      </c>
      <c r="L22" s="320" t="s">
        <v>26</v>
      </c>
      <c r="M22" s="321"/>
      <c r="N22" s="322"/>
      <c r="O22" s="16"/>
      <c r="P22" s="194">
        <v>10561</v>
      </c>
      <c r="Q22" s="194"/>
      <c r="R22" s="194">
        <v>12239</v>
      </c>
      <c r="S22" s="194">
        <v>13952</v>
      </c>
      <c r="T22" s="194"/>
      <c r="U22" s="194">
        <v>15113</v>
      </c>
      <c r="V22" s="194">
        <v>15561.32</v>
      </c>
      <c r="W22" s="194">
        <v>15561.32</v>
      </c>
      <c r="X22" s="190">
        <v>1</v>
      </c>
      <c r="Y22" s="159" t="s">
        <v>840</v>
      </c>
      <c r="BA22" s="143"/>
      <c r="BB22" s="143"/>
    </row>
    <row r="23" spans="1:54" ht="60.75" thickBot="1">
      <c r="A23" s="328"/>
      <c r="B23" s="331"/>
      <c r="C23" s="16" t="s">
        <v>965</v>
      </c>
      <c r="D23" s="16" t="s">
        <v>966</v>
      </c>
      <c r="E23" s="16" t="s">
        <v>967</v>
      </c>
      <c r="F23" s="316" t="s">
        <v>968</v>
      </c>
      <c r="G23" s="317"/>
      <c r="H23" s="138" t="s">
        <v>74</v>
      </c>
      <c r="I23" s="318" t="s">
        <v>69</v>
      </c>
      <c r="J23" s="319"/>
      <c r="K23" s="138" t="s">
        <v>68</v>
      </c>
      <c r="L23" s="320" t="s">
        <v>26</v>
      </c>
      <c r="M23" s="321"/>
      <c r="N23" s="322"/>
      <c r="O23" s="16"/>
      <c r="P23" s="194">
        <v>60</v>
      </c>
      <c r="Q23" s="194"/>
      <c r="R23" s="194">
        <v>87</v>
      </c>
      <c r="S23" s="194">
        <v>112</v>
      </c>
      <c r="T23" s="194"/>
      <c r="U23" s="194">
        <v>117</v>
      </c>
      <c r="V23" s="194">
        <v>129</v>
      </c>
      <c r="W23" s="194">
        <v>129</v>
      </c>
      <c r="X23" s="190">
        <v>1</v>
      </c>
      <c r="Y23" s="159" t="s">
        <v>840</v>
      </c>
      <c r="BA23" s="143"/>
      <c r="BB23" s="143"/>
    </row>
    <row r="24" spans="1:54" ht="75.75" customHeight="1" thickBot="1">
      <c r="A24" s="151" t="s">
        <v>10</v>
      </c>
      <c r="B24" s="197" t="s">
        <v>969</v>
      </c>
      <c r="C24" s="16" t="s">
        <v>970</v>
      </c>
      <c r="D24" s="184" t="s">
        <v>971</v>
      </c>
      <c r="E24" s="16" t="s">
        <v>970</v>
      </c>
      <c r="F24" s="316" t="s">
        <v>972</v>
      </c>
      <c r="G24" s="317"/>
      <c r="H24" s="138" t="s">
        <v>73</v>
      </c>
      <c r="I24" s="318" t="s">
        <v>69</v>
      </c>
      <c r="J24" s="319"/>
      <c r="K24" s="138" t="s">
        <v>68</v>
      </c>
      <c r="L24" s="320" t="s">
        <v>26</v>
      </c>
      <c r="M24" s="321"/>
      <c r="N24" s="322"/>
      <c r="O24" s="16"/>
      <c r="P24" s="198">
        <v>12190</v>
      </c>
      <c r="Q24" s="198"/>
      <c r="R24" s="198">
        <v>12553</v>
      </c>
      <c r="S24" s="198">
        <v>19151</v>
      </c>
      <c r="T24" s="199"/>
      <c r="U24" s="198">
        <v>12500</v>
      </c>
      <c r="V24" s="198">
        <v>28761</v>
      </c>
      <c r="W24" s="198">
        <v>28761</v>
      </c>
      <c r="X24" s="190">
        <v>1</v>
      </c>
      <c r="Y24" s="159" t="s">
        <v>840</v>
      </c>
      <c r="BA24" s="143"/>
      <c r="BB24" s="143"/>
    </row>
    <row r="25" spans="1:54" ht="99.75" customHeight="1" thickBot="1">
      <c r="A25" s="139" t="s">
        <v>13</v>
      </c>
      <c r="B25" s="16" t="s">
        <v>973</v>
      </c>
      <c r="C25" s="16" t="s">
        <v>974</v>
      </c>
      <c r="D25" s="16" t="s">
        <v>975</v>
      </c>
      <c r="E25" s="16" t="s">
        <v>976</v>
      </c>
      <c r="F25" s="316" t="s">
        <v>977</v>
      </c>
      <c r="G25" s="317"/>
      <c r="H25" s="138" t="s">
        <v>74</v>
      </c>
      <c r="I25" s="318" t="s">
        <v>70</v>
      </c>
      <c r="J25" s="319"/>
      <c r="K25" s="200" t="s">
        <v>68</v>
      </c>
      <c r="L25" s="320" t="s">
        <v>26</v>
      </c>
      <c r="M25" s="321"/>
      <c r="N25" s="322"/>
      <c r="O25" s="16"/>
      <c r="P25" s="198">
        <v>31</v>
      </c>
      <c r="Q25" s="198"/>
      <c r="R25" s="198">
        <v>16</v>
      </c>
      <c r="S25" s="198">
        <v>20</v>
      </c>
      <c r="T25" s="199"/>
      <c r="U25" s="201">
        <v>3</v>
      </c>
      <c r="V25" s="198">
        <v>2</v>
      </c>
      <c r="W25" s="198">
        <v>2</v>
      </c>
      <c r="X25" s="190">
        <v>0.66669999999999996</v>
      </c>
      <c r="Y25" s="175" t="s">
        <v>841</v>
      </c>
      <c r="AA25" s="196">
        <f>W25/U25</f>
        <v>0.66666666666666663</v>
      </c>
      <c r="BA25" s="143"/>
      <c r="BB25" s="143"/>
    </row>
    <row r="26" spans="1:54" ht="60.75" thickBot="1">
      <c r="A26" s="139" t="s">
        <v>17</v>
      </c>
      <c r="B26" s="16" t="s">
        <v>973</v>
      </c>
      <c r="C26" s="16" t="s">
        <v>978</v>
      </c>
      <c r="D26" s="16" t="s">
        <v>979</v>
      </c>
      <c r="E26" s="16" t="s">
        <v>978</v>
      </c>
      <c r="F26" s="316" t="s">
        <v>980</v>
      </c>
      <c r="G26" s="317"/>
      <c r="H26" s="138" t="s">
        <v>74</v>
      </c>
      <c r="I26" s="318" t="s">
        <v>70</v>
      </c>
      <c r="J26" s="319"/>
      <c r="K26" s="200" t="s">
        <v>68</v>
      </c>
      <c r="L26" s="320" t="s">
        <v>26</v>
      </c>
      <c r="M26" s="321"/>
      <c r="N26" s="322"/>
      <c r="O26" s="16"/>
      <c r="P26" s="198">
        <v>36</v>
      </c>
      <c r="Q26" s="198"/>
      <c r="R26" s="198">
        <v>57</v>
      </c>
      <c r="S26" s="198">
        <v>39</v>
      </c>
      <c r="T26" s="199"/>
      <c r="U26" s="201">
        <v>33</v>
      </c>
      <c r="V26" s="198">
        <v>56</v>
      </c>
      <c r="W26" s="198">
        <v>56</v>
      </c>
      <c r="X26" s="190">
        <v>1</v>
      </c>
      <c r="Y26" s="159" t="s">
        <v>840</v>
      </c>
      <c r="BA26" s="143"/>
      <c r="BB26" s="143"/>
    </row>
    <row r="27" spans="1:54" ht="90.75" thickBot="1">
      <c r="A27" s="139" t="s">
        <v>18</v>
      </c>
      <c r="B27" s="16" t="s">
        <v>981</v>
      </c>
      <c r="C27" s="16" t="s">
        <v>982</v>
      </c>
      <c r="D27" s="16" t="s">
        <v>983</v>
      </c>
      <c r="E27" s="16" t="s">
        <v>984</v>
      </c>
      <c r="F27" s="316" t="s">
        <v>980</v>
      </c>
      <c r="G27" s="317"/>
      <c r="H27" s="138" t="s">
        <v>74</v>
      </c>
      <c r="I27" s="318" t="s">
        <v>70</v>
      </c>
      <c r="J27" s="319"/>
      <c r="K27" s="202" t="s">
        <v>68</v>
      </c>
      <c r="L27" s="320" t="s">
        <v>26</v>
      </c>
      <c r="M27" s="321"/>
      <c r="N27" s="322"/>
      <c r="O27" s="16"/>
      <c r="P27" s="198">
        <v>25</v>
      </c>
      <c r="Q27" s="198"/>
      <c r="R27" s="198">
        <v>41</v>
      </c>
      <c r="S27" s="198">
        <v>31</v>
      </c>
      <c r="T27" s="199"/>
      <c r="U27" s="201">
        <v>30</v>
      </c>
      <c r="V27" s="198">
        <v>33</v>
      </c>
      <c r="W27" s="198">
        <v>33</v>
      </c>
      <c r="X27" s="190">
        <v>1</v>
      </c>
      <c r="Y27" s="159" t="s">
        <v>840</v>
      </c>
      <c r="BA27" s="143"/>
      <c r="BB27" s="143"/>
    </row>
    <row r="28" spans="1:54" ht="59.25" customHeight="1" thickBot="1">
      <c r="A28" s="139" t="s">
        <v>985</v>
      </c>
      <c r="B28" s="16" t="s">
        <v>986</v>
      </c>
      <c r="C28" s="16" t="s">
        <v>987</v>
      </c>
      <c r="D28" s="16" t="s">
        <v>988</v>
      </c>
      <c r="E28" s="16" t="s">
        <v>989</v>
      </c>
      <c r="F28" s="316" t="s">
        <v>980</v>
      </c>
      <c r="G28" s="317"/>
      <c r="H28" s="138" t="s">
        <v>74</v>
      </c>
      <c r="I28" s="318" t="s">
        <v>70</v>
      </c>
      <c r="J28" s="319"/>
      <c r="K28" s="202" t="s">
        <v>68</v>
      </c>
      <c r="L28" s="320" t="s">
        <v>26</v>
      </c>
      <c r="M28" s="321"/>
      <c r="N28" s="322"/>
      <c r="O28" s="16"/>
      <c r="P28" s="198">
        <v>11</v>
      </c>
      <c r="Q28" s="198"/>
      <c r="R28" s="198">
        <v>16</v>
      </c>
      <c r="S28" s="198">
        <v>7</v>
      </c>
      <c r="T28" s="199"/>
      <c r="U28" s="201">
        <v>3</v>
      </c>
      <c r="V28" s="198">
        <v>23</v>
      </c>
      <c r="W28" s="198">
        <v>23</v>
      </c>
      <c r="X28" s="190">
        <v>1</v>
      </c>
      <c r="Y28" s="159" t="s">
        <v>840</v>
      </c>
      <c r="BA28" s="143"/>
      <c r="BB28" s="143"/>
    </row>
    <row r="29" spans="1:54" ht="96.75" customHeight="1" thickBot="1">
      <c r="A29" s="139" t="s">
        <v>990</v>
      </c>
      <c r="B29" s="16" t="s">
        <v>991</v>
      </c>
      <c r="C29" s="16" t="s">
        <v>992</v>
      </c>
      <c r="D29" s="16" t="s">
        <v>993</v>
      </c>
      <c r="E29" s="16" t="s">
        <v>994</v>
      </c>
      <c r="F29" s="316" t="s">
        <v>77</v>
      </c>
      <c r="G29" s="317"/>
      <c r="H29" s="138" t="s">
        <v>74</v>
      </c>
      <c r="I29" s="318" t="s">
        <v>69</v>
      </c>
      <c r="J29" s="319"/>
      <c r="K29" s="202" t="s">
        <v>68</v>
      </c>
      <c r="L29" s="320" t="s">
        <v>26</v>
      </c>
      <c r="M29" s="321"/>
      <c r="N29" s="322"/>
      <c r="O29" s="16"/>
      <c r="P29" s="203">
        <v>1</v>
      </c>
      <c r="Q29" s="203"/>
      <c r="R29" s="203">
        <v>1</v>
      </c>
      <c r="S29" s="203">
        <v>1</v>
      </c>
      <c r="T29" s="204"/>
      <c r="U29" s="205">
        <v>1</v>
      </c>
      <c r="V29" s="203">
        <v>1</v>
      </c>
      <c r="W29" s="198">
        <v>58</v>
      </c>
      <c r="X29" s="190">
        <v>1</v>
      </c>
      <c r="Y29" s="159" t="s">
        <v>840</v>
      </c>
      <c r="BA29" s="143"/>
      <c r="BB29" s="143"/>
    </row>
    <row r="30" spans="1:54" ht="85.5" customHeight="1" thickBot="1">
      <c r="A30" s="139" t="s">
        <v>995</v>
      </c>
      <c r="B30" s="16" t="s">
        <v>996</v>
      </c>
      <c r="C30" s="16" t="s">
        <v>997</v>
      </c>
      <c r="D30" s="16" t="s">
        <v>998</v>
      </c>
      <c r="E30" s="16" t="s">
        <v>999</v>
      </c>
      <c r="F30" s="316" t="s">
        <v>77</v>
      </c>
      <c r="G30" s="317"/>
      <c r="H30" s="138" t="s">
        <v>74</v>
      </c>
      <c r="I30" s="318" t="s">
        <v>69</v>
      </c>
      <c r="J30" s="319"/>
      <c r="K30" s="202" t="s">
        <v>68</v>
      </c>
      <c r="L30" s="320" t="s">
        <v>76</v>
      </c>
      <c r="M30" s="321"/>
      <c r="N30" s="322"/>
      <c r="O30" s="16"/>
      <c r="P30" s="206" t="s">
        <v>1000</v>
      </c>
      <c r="Q30" s="198"/>
      <c r="R30" s="203">
        <v>1</v>
      </c>
      <c r="S30" s="203">
        <v>1</v>
      </c>
      <c r="T30" s="199"/>
      <c r="U30" s="205">
        <v>1</v>
      </c>
      <c r="V30" s="203">
        <v>1</v>
      </c>
      <c r="W30" s="198">
        <v>1287</v>
      </c>
      <c r="X30" s="190">
        <v>0.99609999999999999</v>
      </c>
      <c r="Y30" s="159" t="s">
        <v>840</v>
      </c>
      <c r="BA30" s="143"/>
      <c r="BB30" s="143"/>
    </row>
    <row r="31" spans="1:54" ht="60.75" customHeight="1" thickBot="1">
      <c r="A31" s="151" t="s">
        <v>11</v>
      </c>
      <c r="B31" s="16" t="s">
        <v>1001</v>
      </c>
      <c r="C31" s="16" t="s">
        <v>1002</v>
      </c>
      <c r="D31" s="16" t="s">
        <v>1003</v>
      </c>
      <c r="E31" s="16" t="s">
        <v>1002</v>
      </c>
      <c r="F31" s="316" t="s">
        <v>972</v>
      </c>
      <c r="G31" s="317"/>
      <c r="H31" s="138" t="s">
        <v>73</v>
      </c>
      <c r="I31" s="318" t="s">
        <v>69</v>
      </c>
      <c r="J31" s="319"/>
      <c r="K31" s="138" t="s">
        <v>68</v>
      </c>
      <c r="L31" s="320" t="s">
        <v>76</v>
      </c>
      <c r="M31" s="321"/>
      <c r="N31" s="322"/>
      <c r="O31" s="16"/>
      <c r="P31" s="198">
        <v>3000</v>
      </c>
      <c r="Q31" s="198"/>
      <c r="R31" s="198">
        <v>5800</v>
      </c>
      <c r="S31" s="198">
        <v>12843</v>
      </c>
      <c r="T31" s="199"/>
      <c r="U31" s="201">
        <v>2500</v>
      </c>
      <c r="V31" s="198">
        <v>17402</v>
      </c>
      <c r="W31" s="198">
        <v>17402</v>
      </c>
      <c r="X31" s="190">
        <v>1</v>
      </c>
      <c r="Y31" s="159" t="s">
        <v>840</v>
      </c>
      <c r="BA31" s="143"/>
      <c r="BB31" s="143"/>
    </row>
    <row r="32" spans="1:54" ht="63" customHeight="1" thickBot="1">
      <c r="A32" s="139" t="s">
        <v>14</v>
      </c>
      <c r="B32" s="16" t="s">
        <v>1004</v>
      </c>
      <c r="C32" s="16" t="s">
        <v>1005</v>
      </c>
      <c r="D32" s="16" t="s">
        <v>1006</v>
      </c>
      <c r="E32" s="16" t="s">
        <v>976</v>
      </c>
      <c r="F32" s="316" t="s">
        <v>977</v>
      </c>
      <c r="G32" s="317"/>
      <c r="H32" s="138" t="s">
        <v>74</v>
      </c>
      <c r="I32" s="318" t="s">
        <v>70</v>
      </c>
      <c r="J32" s="319"/>
      <c r="K32" s="200" t="s">
        <v>68</v>
      </c>
      <c r="L32" s="320" t="s">
        <v>76</v>
      </c>
      <c r="M32" s="321"/>
      <c r="N32" s="322"/>
      <c r="O32" s="16"/>
      <c r="P32" s="198">
        <v>5</v>
      </c>
      <c r="Q32" s="198"/>
      <c r="R32" s="198">
        <v>6</v>
      </c>
      <c r="S32" s="198">
        <v>8</v>
      </c>
      <c r="T32" s="199"/>
      <c r="U32" s="201">
        <v>0</v>
      </c>
      <c r="V32" s="198">
        <v>1</v>
      </c>
      <c r="W32" s="198">
        <v>1</v>
      </c>
      <c r="X32" s="140">
        <v>1</v>
      </c>
      <c r="Y32" s="159" t="s">
        <v>840</v>
      </c>
      <c r="BA32" s="143"/>
      <c r="BB32" s="143"/>
    </row>
    <row r="33" spans="1:54" ht="60.75" thickBot="1">
      <c r="A33" s="139" t="s">
        <v>19</v>
      </c>
      <c r="B33" s="16" t="s">
        <v>1004</v>
      </c>
      <c r="C33" s="16" t="s">
        <v>1007</v>
      </c>
      <c r="D33" s="16" t="s">
        <v>1008</v>
      </c>
      <c r="E33" s="16" t="s">
        <v>1009</v>
      </c>
      <c r="F33" s="316" t="s">
        <v>980</v>
      </c>
      <c r="G33" s="317"/>
      <c r="H33" s="138" t="s">
        <v>74</v>
      </c>
      <c r="I33" s="318" t="s">
        <v>70</v>
      </c>
      <c r="J33" s="319"/>
      <c r="K33" s="202" t="s">
        <v>68</v>
      </c>
      <c r="L33" s="320" t="s">
        <v>76</v>
      </c>
      <c r="M33" s="321"/>
      <c r="N33" s="322"/>
      <c r="O33" s="16"/>
      <c r="P33" s="198">
        <v>25</v>
      </c>
      <c r="Q33" s="198"/>
      <c r="R33" s="198">
        <v>20</v>
      </c>
      <c r="S33" s="198">
        <v>17</v>
      </c>
      <c r="T33" s="199"/>
      <c r="U33" s="201">
        <v>14</v>
      </c>
      <c r="V33" s="198">
        <v>18</v>
      </c>
      <c r="W33" s="198">
        <v>18</v>
      </c>
      <c r="X33" s="190">
        <v>1</v>
      </c>
      <c r="Y33" s="159" t="s">
        <v>840</v>
      </c>
      <c r="BA33" s="143"/>
      <c r="BB33" s="143"/>
    </row>
    <row r="34" spans="1:54" ht="81.599999999999994" customHeight="1" thickBot="1">
      <c r="A34" s="139" t="s">
        <v>944</v>
      </c>
      <c r="B34" s="16" t="s">
        <v>1010</v>
      </c>
      <c r="C34" s="16" t="s">
        <v>1011</v>
      </c>
      <c r="D34" s="16" t="s">
        <v>1012</v>
      </c>
      <c r="E34" s="16" t="s">
        <v>1009</v>
      </c>
      <c r="F34" s="316" t="s">
        <v>980</v>
      </c>
      <c r="G34" s="317"/>
      <c r="H34" s="138" t="s">
        <v>74</v>
      </c>
      <c r="I34" s="318" t="s">
        <v>70</v>
      </c>
      <c r="J34" s="319"/>
      <c r="K34" s="202" t="s">
        <v>68</v>
      </c>
      <c r="L34" s="320" t="s">
        <v>76</v>
      </c>
      <c r="M34" s="321"/>
      <c r="N34" s="322"/>
      <c r="O34" s="16"/>
      <c r="P34" s="198">
        <v>22</v>
      </c>
      <c r="Q34" s="198"/>
      <c r="R34" s="198">
        <v>17</v>
      </c>
      <c r="S34" s="198">
        <v>17</v>
      </c>
      <c r="T34" s="199"/>
      <c r="U34" s="201">
        <v>12</v>
      </c>
      <c r="V34" s="198">
        <v>11</v>
      </c>
      <c r="W34" s="198">
        <v>11</v>
      </c>
      <c r="X34" s="190">
        <v>0.91659999999999997</v>
      </c>
      <c r="Y34" s="159" t="s">
        <v>840</v>
      </c>
      <c r="AA34" s="142">
        <f>W34/U34</f>
        <v>0.91666666666666663</v>
      </c>
      <c r="BA34" s="143"/>
      <c r="BB34" s="143"/>
    </row>
    <row r="35" spans="1:54" ht="85.5" customHeight="1" thickBot="1">
      <c r="A35" s="139" t="s">
        <v>1013</v>
      </c>
      <c r="B35" s="16" t="s">
        <v>1014</v>
      </c>
      <c r="C35" s="16" t="s">
        <v>1015</v>
      </c>
      <c r="D35" s="16" t="s">
        <v>1016</v>
      </c>
      <c r="E35" s="16" t="s">
        <v>1009</v>
      </c>
      <c r="F35" s="316" t="s">
        <v>980</v>
      </c>
      <c r="G35" s="317"/>
      <c r="H35" s="138" t="s">
        <v>74</v>
      </c>
      <c r="I35" s="318" t="s">
        <v>70</v>
      </c>
      <c r="J35" s="319"/>
      <c r="K35" s="202" t="s">
        <v>68</v>
      </c>
      <c r="L35" s="320" t="s">
        <v>76</v>
      </c>
      <c r="M35" s="321"/>
      <c r="N35" s="322"/>
      <c r="O35" s="16"/>
      <c r="P35" s="198">
        <v>3</v>
      </c>
      <c r="Q35" s="198"/>
      <c r="R35" s="198">
        <v>3</v>
      </c>
      <c r="S35" s="206" t="s">
        <v>1017</v>
      </c>
      <c r="T35" s="199"/>
      <c r="U35" s="201">
        <v>2</v>
      </c>
      <c r="V35" s="198">
        <v>7</v>
      </c>
      <c r="W35" s="198">
        <v>7</v>
      </c>
      <c r="X35" s="190">
        <v>1</v>
      </c>
      <c r="Y35" s="159" t="s">
        <v>840</v>
      </c>
      <c r="BA35" s="143"/>
      <c r="BB35" s="143"/>
    </row>
    <row r="36" spans="1:54" ht="96.75" customHeight="1" thickBot="1">
      <c r="A36" s="139" t="s">
        <v>1018</v>
      </c>
      <c r="B36" s="16" t="s">
        <v>1019</v>
      </c>
      <c r="C36" s="16" t="s">
        <v>1020</v>
      </c>
      <c r="D36" s="16" t="s">
        <v>1021</v>
      </c>
      <c r="E36" s="16" t="s">
        <v>1022</v>
      </c>
      <c r="F36" s="316" t="s">
        <v>77</v>
      </c>
      <c r="G36" s="317"/>
      <c r="H36" s="138" t="s">
        <v>74</v>
      </c>
      <c r="I36" s="318" t="s">
        <v>69</v>
      </c>
      <c r="J36" s="319"/>
      <c r="K36" s="202" t="s">
        <v>68</v>
      </c>
      <c r="L36" s="320" t="s">
        <v>76</v>
      </c>
      <c r="M36" s="321"/>
      <c r="N36" s="322"/>
      <c r="O36" s="16"/>
      <c r="P36" s="195">
        <v>1</v>
      </c>
      <c r="Q36" s="195"/>
      <c r="R36" s="195">
        <v>1</v>
      </c>
      <c r="S36" s="207">
        <v>1</v>
      </c>
      <c r="T36" s="208"/>
      <c r="U36" s="209">
        <v>1</v>
      </c>
      <c r="V36" s="195">
        <v>1</v>
      </c>
      <c r="W36" s="198">
        <v>19</v>
      </c>
      <c r="X36" s="195">
        <v>1</v>
      </c>
      <c r="Y36" s="159" t="s">
        <v>840</v>
      </c>
      <c r="BA36" s="143"/>
      <c r="BB36" s="143"/>
    </row>
    <row r="37" spans="1:54" ht="60.75" thickBot="1">
      <c r="A37" s="139" t="s">
        <v>1023</v>
      </c>
      <c r="B37" s="16" t="s">
        <v>1024</v>
      </c>
      <c r="C37" s="16" t="s">
        <v>1025</v>
      </c>
      <c r="D37" s="16" t="s">
        <v>1026</v>
      </c>
      <c r="E37" s="16" t="s">
        <v>1027</v>
      </c>
      <c r="F37" s="316" t="s">
        <v>977</v>
      </c>
      <c r="G37" s="317"/>
      <c r="H37" s="138" t="s">
        <v>74</v>
      </c>
      <c r="I37" s="318" t="s">
        <v>70</v>
      </c>
      <c r="J37" s="319"/>
      <c r="K37" s="200" t="s">
        <v>68</v>
      </c>
      <c r="L37" s="320" t="s">
        <v>76</v>
      </c>
      <c r="M37" s="321"/>
      <c r="N37" s="322"/>
      <c r="O37" s="16"/>
      <c r="P37" s="198">
        <v>5</v>
      </c>
      <c r="Q37" s="198"/>
      <c r="R37" s="198">
        <v>6</v>
      </c>
      <c r="S37" s="206">
        <v>8</v>
      </c>
      <c r="T37" s="199"/>
      <c r="U37" s="201">
        <v>1</v>
      </c>
      <c r="V37" s="198">
        <v>1</v>
      </c>
      <c r="W37" s="198">
        <v>1</v>
      </c>
      <c r="X37" s="190">
        <v>1</v>
      </c>
      <c r="Y37" s="159" t="s">
        <v>840</v>
      </c>
      <c r="BA37" s="143"/>
      <c r="BB37" s="143"/>
    </row>
    <row r="38" spans="1:54" ht="79.900000000000006" customHeight="1" thickBot="1">
      <c r="A38" s="139" t="s">
        <v>1028</v>
      </c>
      <c r="B38" s="16" t="s">
        <v>1029</v>
      </c>
      <c r="C38" s="16" t="s">
        <v>1030</v>
      </c>
      <c r="D38" s="16" t="s">
        <v>1031</v>
      </c>
      <c r="E38" s="16" t="s">
        <v>1009</v>
      </c>
      <c r="F38" s="316" t="s">
        <v>980</v>
      </c>
      <c r="G38" s="317"/>
      <c r="H38" s="138" t="s">
        <v>74</v>
      </c>
      <c r="I38" s="318" t="s">
        <v>70</v>
      </c>
      <c r="J38" s="319"/>
      <c r="K38" s="202" t="s">
        <v>68</v>
      </c>
      <c r="L38" s="320" t="s">
        <v>76</v>
      </c>
      <c r="M38" s="321"/>
      <c r="N38" s="322"/>
      <c r="O38" s="16"/>
      <c r="P38" s="198">
        <v>3</v>
      </c>
      <c r="Q38" s="198"/>
      <c r="R38" s="198">
        <v>4</v>
      </c>
      <c r="S38" s="206">
        <v>2</v>
      </c>
      <c r="T38" s="199"/>
      <c r="U38" s="201">
        <v>5</v>
      </c>
      <c r="V38" s="198">
        <v>5</v>
      </c>
      <c r="W38" s="198">
        <v>5</v>
      </c>
      <c r="X38" s="190">
        <v>1</v>
      </c>
      <c r="Y38" s="159" t="s">
        <v>840</v>
      </c>
      <c r="BA38" s="143"/>
      <c r="BB38" s="143"/>
    </row>
    <row r="39" spans="1:54" ht="120.75" thickBot="1">
      <c r="A39" s="139" t="s">
        <v>1032</v>
      </c>
      <c r="B39" s="16" t="s">
        <v>1029</v>
      </c>
      <c r="C39" s="16" t="s">
        <v>1033</v>
      </c>
      <c r="D39" s="16" t="s">
        <v>1034</v>
      </c>
      <c r="E39" s="16" t="s">
        <v>1009</v>
      </c>
      <c r="F39" s="316" t="s">
        <v>1035</v>
      </c>
      <c r="G39" s="317"/>
      <c r="H39" s="138" t="s">
        <v>74</v>
      </c>
      <c r="I39" s="318" t="s">
        <v>69</v>
      </c>
      <c r="J39" s="319"/>
      <c r="K39" s="202" t="s">
        <v>68</v>
      </c>
      <c r="L39" s="320" t="s">
        <v>76</v>
      </c>
      <c r="M39" s="321"/>
      <c r="N39" s="322"/>
      <c r="O39" s="16"/>
      <c r="P39" s="198">
        <v>5</v>
      </c>
      <c r="Q39" s="198"/>
      <c r="R39" s="198">
        <v>8</v>
      </c>
      <c r="S39" s="206">
        <v>7</v>
      </c>
      <c r="T39" s="199"/>
      <c r="U39" s="201">
        <v>3</v>
      </c>
      <c r="V39" s="198">
        <v>2</v>
      </c>
      <c r="W39" s="198">
        <v>2</v>
      </c>
      <c r="X39" s="190">
        <v>1</v>
      </c>
      <c r="Y39" s="159" t="s">
        <v>840</v>
      </c>
      <c r="BA39" s="143"/>
      <c r="BB39" s="143"/>
    </row>
    <row r="40" spans="1:54" ht="75.75" thickBot="1">
      <c r="A40" s="139" t="s">
        <v>1036</v>
      </c>
      <c r="B40" s="16" t="s">
        <v>1037</v>
      </c>
      <c r="C40" s="16" t="s">
        <v>1038</v>
      </c>
      <c r="D40" s="16" t="s">
        <v>1039</v>
      </c>
      <c r="E40" s="16" t="s">
        <v>1040</v>
      </c>
      <c r="F40" s="316" t="s">
        <v>77</v>
      </c>
      <c r="G40" s="317"/>
      <c r="H40" s="138" t="s">
        <v>74</v>
      </c>
      <c r="I40" s="318" t="s">
        <v>70</v>
      </c>
      <c r="J40" s="319"/>
      <c r="K40" s="202" t="s">
        <v>68</v>
      </c>
      <c r="L40" s="320" t="s">
        <v>76</v>
      </c>
      <c r="M40" s="321"/>
      <c r="N40" s="322"/>
      <c r="O40" s="16"/>
      <c r="P40" s="210">
        <v>0.75</v>
      </c>
      <c r="Q40" s="210"/>
      <c r="R40" s="210">
        <v>0.80840000000000001</v>
      </c>
      <c r="S40" s="211">
        <v>0.83599999999999997</v>
      </c>
      <c r="T40" s="212"/>
      <c r="U40" s="212">
        <v>0.92</v>
      </c>
      <c r="V40" s="210">
        <v>0.86209999999999998</v>
      </c>
      <c r="W40" s="213">
        <v>50</v>
      </c>
      <c r="X40" s="214">
        <v>0.86209999999999998</v>
      </c>
      <c r="Y40" s="159" t="s">
        <v>840</v>
      </c>
      <c r="BA40" s="143"/>
      <c r="BB40" s="143"/>
    </row>
    <row r="41" spans="1:54" ht="90.75" thickBot="1">
      <c r="A41" s="139" t="s">
        <v>1041</v>
      </c>
      <c r="B41" s="16" t="s">
        <v>1042</v>
      </c>
      <c r="C41" s="16" t="s">
        <v>1043</v>
      </c>
      <c r="D41" s="16" t="s">
        <v>1044</v>
      </c>
      <c r="E41" s="16" t="s">
        <v>1045</v>
      </c>
      <c r="F41" s="316" t="s">
        <v>77</v>
      </c>
      <c r="G41" s="317"/>
      <c r="H41" s="138" t="s">
        <v>74</v>
      </c>
      <c r="I41" s="318" t="s">
        <v>70</v>
      </c>
      <c r="J41" s="319"/>
      <c r="K41" s="202" t="s">
        <v>68</v>
      </c>
      <c r="L41" s="320" t="s">
        <v>76</v>
      </c>
      <c r="M41" s="321"/>
      <c r="N41" s="322"/>
      <c r="O41" s="16"/>
      <c r="P41" s="210">
        <v>1</v>
      </c>
      <c r="Q41" s="210"/>
      <c r="R41" s="210">
        <v>1</v>
      </c>
      <c r="S41" s="210">
        <v>1</v>
      </c>
      <c r="T41" s="212"/>
      <c r="U41" s="210">
        <v>1</v>
      </c>
      <c r="V41" s="210">
        <v>1</v>
      </c>
      <c r="W41" s="213">
        <v>6</v>
      </c>
      <c r="X41" s="210">
        <v>1</v>
      </c>
      <c r="Y41" s="159" t="s">
        <v>840</v>
      </c>
      <c r="Z41" s="215">
        <f>W38+W33</f>
        <v>23</v>
      </c>
      <c r="BA41" s="143"/>
      <c r="BB41" s="143"/>
    </row>
    <row r="42" spans="1:54" ht="36.75" thickBot="1">
      <c r="A42" s="139" t="s">
        <v>867</v>
      </c>
      <c r="B42" s="16" t="s">
        <v>1046</v>
      </c>
      <c r="C42" s="16" t="s">
        <v>1046</v>
      </c>
      <c r="D42" s="16" t="s">
        <v>1047</v>
      </c>
      <c r="E42" s="16" t="s">
        <v>1048</v>
      </c>
      <c r="F42" s="316" t="s">
        <v>1049</v>
      </c>
      <c r="G42" s="317"/>
      <c r="H42" s="138" t="s">
        <v>74</v>
      </c>
      <c r="I42" s="318" t="s">
        <v>69</v>
      </c>
      <c r="J42" s="319"/>
      <c r="K42" s="202" t="s">
        <v>68</v>
      </c>
      <c r="L42" s="320" t="s">
        <v>76</v>
      </c>
      <c r="M42" s="321"/>
      <c r="N42" s="322"/>
      <c r="O42" s="16"/>
      <c r="P42" s="198">
        <v>1</v>
      </c>
      <c r="Q42" s="198"/>
      <c r="R42" s="198">
        <v>1</v>
      </c>
      <c r="S42" s="206">
        <v>2</v>
      </c>
      <c r="T42" s="199"/>
      <c r="U42" s="201">
        <v>2</v>
      </c>
      <c r="V42" s="198">
        <v>2</v>
      </c>
      <c r="W42" s="198">
        <v>2</v>
      </c>
      <c r="X42" s="190">
        <v>1</v>
      </c>
      <c r="Y42" s="159" t="s">
        <v>840</v>
      </c>
      <c r="BA42" s="143"/>
      <c r="BB42" s="143"/>
    </row>
    <row r="43" spans="1:54" ht="60.75" thickBot="1">
      <c r="A43" s="139" t="s">
        <v>1050</v>
      </c>
      <c r="B43" s="16" t="s">
        <v>1051</v>
      </c>
      <c r="C43" s="16" t="s">
        <v>1052</v>
      </c>
      <c r="D43" s="16" t="s">
        <v>1053</v>
      </c>
      <c r="E43" s="16" t="s">
        <v>1054</v>
      </c>
      <c r="F43" s="316" t="s">
        <v>1055</v>
      </c>
      <c r="G43" s="317"/>
      <c r="H43" s="138" t="s">
        <v>74</v>
      </c>
      <c r="I43" s="318" t="s">
        <v>69</v>
      </c>
      <c r="J43" s="319"/>
      <c r="K43" s="202" t="s">
        <v>68</v>
      </c>
      <c r="L43" s="320" t="s">
        <v>76</v>
      </c>
      <c r="M43" s="321"/>
      <c r="N43" s="322"/>
      <c r="O43" s="16"/>
      <c r="P43" s="198">
        <v>6</v>
      </c>
      <c r="Q43" s="198"/>
      <c r="R43" s="198">
        <v>7</v>
      </c>
      <c r="S43" s="206">
        <v>20</v>
      </c>
      <c r="T43" s="199"/>
      <c r="U43" s="201">
        <v>30</v>
      </c>
      <c r="V43" s="198">
        <v>84</v>
      </c>
      <c r="W43" s="198">
        <v>84</v>
      </c>
      <c r="X43" s="190">
        <v>1</v>
      </c>
      <c r="Y43" s="159" t="s">
        <v>840</v>
      </c>
      <c r="BA43" s="143"/>
      <c r="BB43" s="143"/>
    </row>
    <row r="44" spans="1:54" ht="90.75" thickBot="1">
      <c r="A44" s="139" t="s">
        <v>1056</v>
      </c>
      <c r="B44" s="16" t="s">
        <v>1057</v>
      </c>
      <c r="C44" s="16" t="s">
        <v>1058</v>
      </c>
      <c r="D44" s="16" t="s">
        <v>1059</v>
      </c>
      <c r="E44" s="16" t="s">
        <v>1059</v>
      </c>
      <c r="F44" s="316" t="s">
        <v>968</v>
      </c>
      <c r="G44" s="317"/>
      <c r="H44" s="138" t="s">
        <v>74</v>
      </c>
      <c r="I44" s="318" t="s">
        <v>69</v>
      </c>
      <c r="J44" s="319"/>
      <c r="K44" s="202" t="s">
        <v>68</v>
      </c>
      <c r="L44" s="320" t="s">
        <v>76</v>
      </c>
      <c r="M44" s="321"/>
      <c r="N44" s="322"/>
      <c r="O44" s="16"/>
      <c r="P44" s="198">
        <v>6</v>
      </c>
      <c r="Q44" s="198"/>
      <c r="R44" s="198">
        <v>7</v>
      </c>
      <c r="S44" s="206">
        <v>20</v>
      </c>
      <c r="T44" s="199"/>
      <c r="U44" s="201">
        <v>5</v>
      </c>
      <c r="V44" s="216">
        <v>17.2</v>
      </c>
      <c r="W44" s="216">
        <v>17.2</v>
      </c>
      <c r="X44" s="190">
        <v>1</v>
      </c>
      <c r="Y44" s="159" t="s">
        <v>840</v>
      </c>
      <c r="AB44" s="198">
        <v>6</v>
      </c>
      <c r="AC44" s="198"/>
      <c r="AD44" s="198">
        <v>7</v>
      </c>
      <c r="AE44" s="206">
        <v>20</v>
      </c>
      <c r="AF44" s="199"/>
      <c r="AG44" s="201">
        <v>5</v>
      </c>
      <c r="AH44" s="216">
        <v>17.2</v>
      </c>
      <c r="AI44" s="216">
        <v>17.2</v>
      </c>
      <c r="AJ44" s="190">
        <v>1</v>
      </c>
      <c r="BA44" s="143"/>
      <c r="BB44" s="143"/>
    </row>
    <row r="45" spans="1:54" ht="75.75" thickBot="1">
      <c r="A45" s="139" t="s">
        <v>1060</v>
      </c>
      <c r="B45" s="16" t="s">
        <v>1061</v>
      </c>
      <c r="C45" s="16" t="s">
        <v>1062</v>
      </c>
      <c r="D45" s="16" t="s">
        <v>1063</v>
      </c>
      <c r="E45" s="16" t="s">
        <v>1064</v>
      </c>
      <c r="F45" s="316" t="s">
        <v>1065</v>
      </c>
      <c r="G45" s="317"/>
      <c r="H45" s="138" t="s">
        <v>74</v>
      </c>
      <c r="I45" s="318" t="s">
        <v>69</v>
      </c>
      <c r="J45" s="319"/>
      <c r="K45" s="202" t="s">
        <v>68</v>
      </c>
      <c r="L45" s="320" t="s">
        <v>76</v>
      </c>
      <c r="M45" s="321"/>
      <c r="N45" s="322"/>
      <c r="O45" s="16"/>
      <c r="P45" s="198">
        <v>1664</v>
      </c>
      <c r="Q45" s="198"/>
      <c r="R45" s="198">
        <v>1198</v>
      </c>
      <c r="S45" s="206">
        <v>3001</v>
      </c>
      <c r="T45" s="199"/>
      <c r="U45" s="201">
        <v>1500</v>
      </c>
      <c r="V45" s="216">
        <v>1114</v>
      </c>
      <c r="W45" s="216">
        <v>17.2</v>
      </c>
      <c r="X45" s="190">
        <v>1</v>
      </c>
      <c r="Y45" s="159" t="s">
        <v>840</v>
      </c>
      <c r="AA45" s="217">
        <v>1664</v>
      </c>
      <c r="AB45" s="217">
        <v>1198</v>
      </c>
      <c r="AC45" s="217">
        <v>3001</v>
      </c>
      <c r="BA45" s="143"/>
      <c r="BB45" s="143"/>
    </row>
    <row r="46" spans="1:54" ht="24" customHeight="1" thickBot="1">
      <c r="A46" s="334" t="s">
        <v>821</v>
      </c>
      <c r="B46" s="334"/>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BA46" s="143"/>
      <c r="BB46" s="143"/>
    </row>
    <row r="47" spans="1:54" ht="21.75" customHeight="1" thickBot="1">
      <c r="A47" s="334" t="s">
        <v>41</v>
      </c>
      <c r="B47" s="334"/>
      <c r="C47" s="334"/>
      <c r="D47" s="334"/>
      <c r="E47" s="334"/>
      <c r="F47" s="334"/>
      <c r="G47" s="334"/>
      <c r="H47" s="334"/>
      <c r="I47" s="334"/>
      <c r="J47" s="334"/>
      <c r="K47" s="334" t="s">
        <v>85</v>
      </c>
      <c r="L47" s="334"/>
      <c r="M47" s="334"/>
      <c r="N47" s="334"/>
      <c r="O47" s="334"/>
      <c r="P47" s="334"/>
      <c r="Q47" s="334"/>
      <c r="R47" s="334"/>
      <c r="S47" s="334"/>
      <c r="T47" s="334"/>
      <c r="U47" s="334"/>
      <c r="V47" s="334"/>
      <c r="W47" s="334"/>
      <c r="X47" s="334"/>
      <c r="Y47" s="334"/>
      <c r="BA47" s="143"/>
      <c r="BB47" s="143"/>
    </row>
    <row r="48" spans="1:54" ht="34.5" customHeight="1" thickBot="1">
      <c r="A48" s="334" t="s">
        <v>47</v>
      </c>
      <c r="B48" s="334"/>
      <c r="C48" s="334"/>
      <c r="D48" s="334"/>
      <c r="E48" s="334"/>
      <c r="F48" s="334" t="s">
        <v>48</v>
      </c>
      <c r="G48" s="334"/>
      <c r="H48" s="334"/>
      <c r="I48" s="334"/>
      <c r="J48" s="334"/>
      <c r="K48" s="335" t="s">
        <v>822</v>
      </c>
      <c r="L48" s="336" t="s">
        <v>826</v>
      </c>
      <c r="M48" s="337"/>
      <c r="N48" s="337"/>
      <c r="O48" s="337"/>
      <c r="P48" s="337"/>
      <c r="Q48" s="337"/>
      <c r="R48" s="337"/>
      <c r="S48" s="337"/>
      <c r="T48" s="337"/>
      <c r="U48" s="337"/>
      <c r="V48" s="337"/>
      <c r="W48" s="337"/>
      <c r="X48" s="337"/>
      <c r="Y48" s="338"/>
      <c r="BA48" s="143"/>
      <c r="BB48" s="143"/>
    </row>
    <row r="49" spans="1:54" ht="24" customHeight="1" thickBot="1">
      <c r="A49" s="334"/>
      <c r="B49" s="334"/>
      <c r="C49" s="334" t="s">
        <v>49</v>
      </c>
      <c r="D49" s="218"/>
      <c r="E49" s="334" t="s">
        <v>51</v>
      </c>
      <c r="F49" s="334" t="s">
        <v>49</v>
      </c>
      <c r="G49" s="334" t="s">
        <v>52</v>
      </c>
      <c r="H49" s="334"/>
      <c r="I49" s="335" t="s">
        <v>848</v>
      </c>
      <c r="J49" s="334" t="s">
        <v>51</v>
      </c>
      <c r="K49" s="335"/>
      <c r="L49" s="336" t="s">
        <v>831</v>
      </c>
      <c r="M49" s="337"/>
      <c r="N49" s="337"/>
      <c r="O49" s="337"/>
      <c r="P49" s="337"/>
      <c r="Q49" s="338"/>
      <c r="R49" s="339" t="s">
        <v>48</v>
      </c>
      <c r="S49" s="340"/>
      <c r="T49" s="340"/>
      <c r="U49" s="340"/>
      <c r="V49" s="341"/>
      <c r="W49" s="342" t="s">
        <v>824</v>
      </c>
      <c r="X49" s="343"/>
      <c r="Y49" s="346" t="s">
        <v>825</v>
      </c>
      <c r="BA49" s="143"/>
      <c r="BB49" s="143"/>
    </row>
    <row r="50" spans="1:54" ht="45.75" customHeight="1" thickBot="1">
      <c r="A50" s="334"/>
      <c r="B50" s="334"/>
      <c r="C50" s="334"/>
      <c r="D50" s="218"/>
      <c r="E50" s="334"/>
      <c r="F50" s="334"/>
      <c r="G50" s="334"/>
      <c r="H50" s="334"/>
      <c r="I50" s="335"/>
      <c r="J50" s="334"/>
      <c r="K50" s="335"/>
      <c r="L50" s="336" t="s">
        <v>823</v>
      </c>
      <c r="M50" s="338"/>
      <c r="N50" s="336" t="s">
        <v>50</v>
      </c>
      <c r="O50" s="338"/>
      <c r="P50" s="339" t="s">
        <v>51</v>
      </c>
      <c r="Q50" s="341"/>
      <c r="R50" s="186" t="s">
        <v>823</v>
      </c>
      <c r="S50" s="339" t="s">
        <v>52</v>
      </c>
      <c r="T50" s="341"/>
      <c r="U50" s="167" t="s">
        <v>857</v>
      </c>
      <c r="V50" s="185" t="s">
        <v>51</v>
      </c>
      <c r="W50" s="344"/>
      <c r="X50" s="345"/>
      <c r="Y50" s="347"/>
      <c r="BA50" s="143"/>
      <c r="BB50" s="143"/>
    </row>
    <row r="51" spans="1:54" ht="19.5" customHeight="1" thickBot="1">
      <c r="A51" s="348" t="s">
        <v>32</v>
      </c>
      <c r="B51" s="349"/>
      <c r="C51" s="135">
        <v>41856</v>
      </c>
      <c r="D51" s="135"/>
      <c r="E51" s="169">
        <f>SUM(C51:D51)</f>
        <v>41856</v>
      </c>
      <c r="F51" s="135"/>
      <c r="G51" s="136" t="s">
        <v>854</v>
      </c>
      <c r="H51" s="135"/>
      <c r="I51" s="135"/>
      <c r="J51" s="169">
        <f>SUM(F51:I51)</f>
        <v>0</v>
      </c>
      <c r="K51" s="169">
        <f>E51+J51</f>
        <v>41856</v>
      </c>
      <c r="L51" s="350">
        <v>42596</v>
      </c>
      <c r="M51" s="351"/>
      <c r="N51" s="350"/>
      <c r="O51" s="351"/>
      <c r="P51" s="352">
        <f>SUM(L51:O51)</f>
        <v>42596</v>
      </c>
      <c r="Q51" s="353"/>
      <c r="R51" s="137"/>
      <c r="S51" s="136" t="s">
        <v>849</v>
      </c>
      <c r="T51" s="137"/>
      <c r="U51" s="137"/>
      <c r="V51" s="170">
        <f>SUM(R51,T51,U51)</f>
        <v>0</v>
      </c>
      <c r="W51" s="354">
        <f>SUM(P51,V51)</f>
        <v>42596</v>
      </c>
      <c r="X51" s="355"/>
      <c r="Y51" s="171">
        <f>IF(W51=0,0,W51/K51)</f>
        <v>1.0176796636085628</v>
      </c>
      <c r="BA51" s="143"/>
      <c r="BB51" s="143"/>
    </row>
    <row r="52" spans="1:54" ht="19.5" customHeight="1" thickBot="1">
      <c r="A52" s="348" t="s">
        <v>33</v>
      </c>
      <c r="B52" s="349"/>
      <c r="C52" s="135"/>
      <c r="D52" s="135"/>
      <c r="E52" s="169">
        <f>SUM(C52:D52)</f>
        <v>0</v>
      </c>
      <c r="F52" s="135"/>
      <c r="G52" s="136" t="s">
        <v>849</v>
      </c>
      <c r="H52" s="135"/>
      <c r="I52" s="135"/>
      <c r="J52" s="169">
        <f>SUM(F52:I52)</f>
        <v>0</v>
      </c>
      <c r="K52" s="169">
        <f>J52+E52</f>
        <v>0</v>
      </c>
      <c r="L52" s="350"/>
      <c r="M52" s="351"/>
      <c r="N52" s="356"/>
      <c r="O52" s="357"/>
      <c r="P52" s="352">
        <f>SUM(L52:O52)</f>
        <v>0</v>
      </c>
      <c r="Q52" s="353"/>
      <c r="R52" s="137"/>
      <c r="S52" s="136" t="s">
        <v>849</v>
      </c>
      <c r="T52" s="137"/>
      <c r="U52" s="137"/>
      <c r="V52" s="170">
        <f>SUM(R52,T52,U52)</f>
        <v>0</v>
      </c>
      <c r="W52" s="354">
        <f>SUM(P52,V52)</f>
        <v>0</v>
      </c>
      <c r="X52" s="355"/>
      <c r="Y52" s="171">
        <f>IF(W52=0,0,W52/K52)</f>
        <v>0</v>
      </c>
      <c r="BA52" s="143"/>
      <c r="BB52" s="143"/>
    </row>
    <row r="53" spans="1:54" ht="15.75" thickBot="1">
      <c r="A53" s="366" t="s">
        <v>81</v>
      </c>
      <c r="B53" s="367"/>
      <c r="C53" s="367"/>
      <c r="D53" s="367"/>
      <c r="E53" s="367"/>
      <c r="F53" s="367"/>
      <c r="G53" s="367"/>
      <c r="H53" s="367"/>
      <c r="I53" s="367"/>
      <c r="J53" s="367"/>
      <c r="K53" s="367"/>
      <c r="L53" s="367"/>
      <c r="M53" s="367"/>
      <c r="N53" s="367"/>
      <c r="O53" s="367"/>
      <c r="P53" s="367"/>
      <c r="Q53" s="367"/>
      <c r="R53" s="367"/>
      <c r="S53" s="367"/>
      <c r="T53" s="367"/>
      <c r="U53" s="367"/>
      <c r="V53" s="367"/>
      <c r="W53" s="367"/>
      <c r="X53" s="368"/>
      <c r="Y53" s="369"/>
      <c r="BA53" s="143"/>
      <c r="BB53" s="143"/>
    </row>
    <row r="54" spans="1:54" ht="17.25" thickTop="1" thickBot="1">
      <c r="A54" s="370"/>
      <c r="B54" s="371"/>
      <c r="C54" s="372"/>
      <c r="D54" s="373"/>
      <c r="E54" s="373"/>
      <c r="F54" s="373"/>
      <c r="G54" s="373"/>
      <c r="H54" s="373"/>
      <c r="I54" s="373"/>
      <c r="J54" s="373"/>
      <c r="K54" s="373"/>
      <c r="L54" s="373"/>
      <c r="M54" s="373"/>
      <c r="N54" s="373"/>
      <c r="O54" s="373"/>
      <c r="P54" s="373"/>
      <c r="Q54" s="373"/>
      <c r="R54" s="373"/>
      <c r="S54" s="373"/>
      <c r="T54" s="373"/>
      <c r="U54" s="373"/>
      <c r="V54" s="373"/>
      <c r="W54" s="373"/>
      <c r="X54" s="373"/>
      <c r="Y54" s="374"/>
      <c r="BA54" s="143"/>
      <c r="BB54" s="143"/>
    </row>
    <row r="55" spans="1:54" ht="16.5" thickBot="1">
      <c r="A55" s="375"/>
      <c r="B55" s="376"/>
      <c r="C55" s="377"/>
      <c r="D55" s="378"/>
      <c r="E55" s="378"/>
      <c r="F55" s="378"/>
      <c r="G55" s="378"/>
      <c r="H55" s="378"/>
      <c r="I55" s="378"/>
      <c r="J55" s="378"/>
      <c r="K55" s="378"/>
      <c r="L55" s="378"/>
      <c r="M55" s="378"/>
      <c r="N55" s="378"/>
      <c r="O55" s="378"/>
      <c r="P55" s="378"/>
      <c r="Q55" s="378"/>
      <c r="R55" s="378"/>
      <c r="S55" s="378"/>
      <c r="T55" s="378"/>
      <c r="U55" s="378"/>
      <c r="V55" s="378"/>
      <c r="W55" s="378"/>
      <c r="X55" s="378"/>
      <c r="Y55" s="379"/>
      <c r="BA55" s="143"/>
      <c r="BB55" s="143"/>
    </row>
    <row r="56" spans="1:54" ht="16.5" thickTop="1" thickBot="1">
      <c r="BA56" s="143"/>
      <c r="BB56" s="143"/>
    </row>
    <row r="57" spans="1:54" ht="15.75" thickBot="1">
      <c r="A57" s="380" t="s">
        <v>821</v>
      </c>
      <c r="B57" s="381"/>
      <c r="C57" s="381"/>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2"/>
      <c r="BA57" s="143"/>
      <c r="BB57" s="143"/>
    </row>
    <row r="58" spans="1:54" ht="15.75" thickBot="1">
      <c r="A58" s="358" t="s">
        <v>1066</v>
      </c>
      <c r="B58" s="359"/>
      <c r="C58" s="359"/>
      <c r="D58" s="359"/>
      <c r="E58" s="359"/>
      <c r="F58" s="359"/>
      <c r="G58" s="359"/>
      <c r="H58" s="359"/>
      <c r="I58" s="359"/>
      <c r="J58" s="359"/>
      <c r="K58" s="359"/>
      <c r="L58" s="359"/>
      <c r="M58" s="359"/>
      <c r="N58" s="359"/>
      <c r="O58" s="359"/>
      <c r="P58" s="359"/>
      <c r="Q58" s="359"/>
      <c r="R58" s="359"/>
      <c r="S58" s="359"/>
      <c r="T58" s="360"/>
      <c r="U58" s="358" t="s">
        <v>85</v>
      </c>
      <c r="V58" s="359"/>
      <c r="W58" s="359"/>
      <c r="X58" s="359"/>
      <c r="Y58" s="359"/>
      <c r="Z58" s="359"/>
      <c r="AA58" s="359"/>
      <c r="AB58" s="359"/>
      <c r="AC58" s="359"/>
      <c r="AD58" s="359"/>
      <c r="AE58" s="359"/>
      <c r="AF58" s="359"/>
      <c r="AG58" s="359"/>
      <c r="AH58" s="359"/>
      <c r="AI58" s="359"/>
      <c r="AJ58" s="359"/>
      <c r="AK58" s="359"/>
      <c r="AL58" s="359"/>
      <c r="AM58" s="359"/>
      <c r="AN58" s="360"/>
      <c r="BA58" s="143"/>
      <c r="BB58" s="143"/>
    </row>
    <row r="59" spans="1:54" ht="15.75" customHeight="1" thickBot="1">
      <c r="A59" s="361" t="s">
        <v>47</v>
      </c>
      <c r="B59" s="361"/>
      <c r="C59" s="361"/>
      <c r="D59" s="361"/>
      <c r="E59" s="361"/>
      <c r="F59" s="361" t="s">
        <v>48</v>
      </c>
      <c r="G59" s="361"/>
      <c r="H59" s="361"/>
      <c r="I59" s="361"/>
      <c r="J59" s="361"/>
      <c r="K59" s="361"/>
      <c r="L59" s="361"/>
      <c r="M59" s="361"/>
      <c r="N59" s="361"/>
      <c r="O59" s="361"/>
      <c r="P59" s="361"/>
      <c r="Q59" s="361"/>
      <c r="R59" s="361"/>
      <c r="S59" s="361"/>
      <c r="T59" s="362" t="s">
        <v>822</v>
      </c>
      <c r="U59" s="363" t="s">
        <v>826</v>
      </c>
      <c r="V59" s="364"/>
      <c r="W59" s="364"/>
      <c r="X59" s="364"/>
      <c r="Y59" s="364"/>
      <c r="Z59" s="364"/>
      <c r="AA59" s="364"/>
      <c r="AB59" s="364"/>
      <c r="AC59" s="364"/>
      <c r="AD59" s="364"/>
      <c r="AE59" s="364"/>
      <c r="AF59" s="364"/>
      <c r="AG59" s="364"/>
      <c r="AH59" s="364"/>
      <c r="AI59" s="364"/>
      <c r="AJ59" s="364"/>
      <c r="AK59" s="364"/>
      <c r="AL59" s="364"/>
      <c r="AM59" s="364"/>
      <c r="AN59" s="365"/>
      <c r="BA59" s="143"/>
      <c r="BB59" s="143"/>
    </row>
    <row r="60" spans="1:54" ht="105.75" thickBot="1">
      <c r="A60" s="219"/>
      <c r="B60" s="220" t="s">
        <v>49</v>
      </c>
      <c r="C60" s="220" t="s">
        <v>1067</v>
      </c>
      <c r="D60" s="220" t="s">
        <v>1068</v>
      </c>
      <c r="E60" s="220" t="s">
        <v>51</v>
      </c>
      <c r="F60" s="220" t="s">
        <v>1069</v>
      </c>
      <c r="G60" s="220" t="s">
        <v>1070</v>
      </c>
      <c r="H60" s="220" t="s">
        <v>1071</v>
      </c>
      <c r="I60" s="220" t="s">
        <v>1072</v>
      </c>
      <c r="J60" s="220" t="s">
        <v>1073</v>
      </c>
      <c r="K60" s="220" t="s">
        <v>1074</v>
      </c>
      <c r="L60" s="220" t="s">
        <v>1075</v>
      </c>
      <c r="M60" s="220" t="s">
        <v>1076</v>
      </c>
      <c r="N60" s="220" t="s">
        <v>1077</v>
      </c>
      <c r="O60" s="220" t="s">
        <v>1078</v>
      </c>
      <c r="P60" s="220" t="s">
        <v>1079</v>
      </c>
      <c r="Q60" s="220" t="s">
        <v>1080</v>
      </c>
      <c r="R60" s="220" t="s">
        <v>1081</v>
      </c>
      <c r="S60" s="220" t="s">
        <v>51</v>
      </c>
      <c r="T60" s="362"/>
      <c r="U60" s="220" t="s">
        <v>49</v>
      </c>
      <c r="V60" s="220" t="s">
        <v>1067</v>
      </c>
      <c r="W60" s="220" t="s">
        <v>1068</v>
      </c>
      <c r="X60" s="220" t="s">
        <v>51</v>
      </c>
      <c r="Y60" s="220" t="s">
        <v>1069</v>
      </c>
      <c r="Z60" s="220" t="s">
        <v>1070</v>
      </c>
      <c r="AA60" s="220" t="s">
        <v>1071</v>
      </c>
      <c r="AB60" s="220" t="s">
        <v>1072</v>
      </c>
      <c r="AC60" s="220" t="s">
        <v>1073</v>
      </c>
      <c r="AD60" s="220" t="s">
        <v>1074</v>
      </c>
      <c r="AE60" s="220" t="s">
        <v>1075</v>
      </c>
      <c r="AF60" s="220" t="s">
        <v>1076</v>
      </c>
      <c r="AG60" s="220" t="s">
        <v>1077</v>
      </c>
      <c r="AH60" s="220" t="s">
        <v>1078</v>
      </c>
      <c r="AI60" s="220" t="s">
        <v>1079</v>
      </c>
      <c r="AJ60" s="220" t="s">
        <v>1080</v>
      </c>
      <c r="AK60" s="220" t="s">
        <v>1081</v>
      </c>
      <c r="AL60" s="220" t="s">
        <v>51</v>
      </c>
      <c r="AM60" s="221" t="s">
        <v>824</v>
      </c>
      <c r="AN60" s="221" t="s">
        <v>825</v>
      </c>
      <c r="BA60" s="143"/>
      <c r="BB60" s="143"/>
    </row>
    <row r="61" spans="1:54" ht="15.75" thickBot="1">
      <c r="A61" s="219" t="s">
        <v>32</v>
      </c>
      <c r="B61" s="222">
        <v>42210</v>
      </c>
      <c r="C61" s="222"/>
      <c r="D61" s="222"/>
      <c r="E61" s="222">
        <f>SUM(B61:D61)</f>
        <v>42210</v>
      </c>
      <c r="F61" s="223">
        <v>40000</v>
      </c>
      <c r="G61" s="223"/>
      <c r="H61" s="222"/>
      <c r="I61" s="222"/>
      <c r="J61" s="222"/>
      <c r="K61" s="222">
        <v>30000</v>
      </c>
      <c r="L61" s="222"/>
      <c r="M61" s="222"/>
      <c r="N61" s="222"/>
      <c r="O61" s="222"/>
      <c r="P61" s="222"/>
      <c r="Q61" s="222"/>
      <c r="R61" s="222"/>
      <c r="S61" s="222">
        <f>SUM(F61:R61)</f>
        <v>70000</v>
      </c>
      <c r="T61" s="224">
        <f>SUM(S61,E61)</f>
        <v>112210</v>
      </c>
      <c r="U61" s="226">
        <v>44585.98</v>
      </c>
      <c r="V61" s="226">
        <v>14763.18</v>
      </c>
      <c r="W61" s="226">
        <v>13454.76</v>
      </c>
      <c r="X61" s="225">
        <f>SUM(U61:W61)</f>
        <v>72803.92</v>
      </c>
      <c r="Y61" s="226">
        <v>44931.65</v>
      </c>
      <c r="Z61" s="226">
        <v>1778.62</v>
      </c>
      <c r="AA61" s="226">
        <v>4313.34</v>
      </c>
      <c r="AB61" s="226">
        <v>99075.76</v>
      </c>
      <c r="AC61" s="226">
        <v>5118.8100000000004</v>
      </c>
      <c r="AD61" s="226">
        <v>15418.88</v>
      </c>
      <c r="AE61" s="226">
        <v>14262.59</v>
      </c>
      <c r="AF61" s="226">
        <v>410.4</v>
      </c>
      <c r="AG61" s="226">
        <v>1812.43</v>
      </c>
      <c r="AH61" s="226">
        <v>48065.33</v>
      </c>
      <c r="AI61" s="226">
        <v>1855.93</v>
      </c>
      <c r="AJ61" s="226">
        <v>37362.28</v>
      </c>
      <c r="AK61" s="226">
        <v>1275.5</v>
      </c>
      <c r="AL61" s="226">
        <f>SUM(Y61:AK61)</f>
        <v>275681.52</v>
      </c>
      <c r="AM61" s="226">
        <f>SUM(AL61,X61)</f>
        <v>348485.44</v>
      </c>
      <c r="AN61" s="227">
        <f>AM61/T62</f>
        <v>1</v>
      </c>
      <c r="BA61" s="143"/>
      <c r="BB61" s="143"/>
    </row>
    <row r="62" spans="1:54" ht="15.75" thickBot="1">
      <c r="A62" s="219" t="s">
        <v>33</v>
      </c>
      <c r="B62" s="222">
        <v>44585.98</v>
      </c>
      <c r="C62" s="222">
        <v>14763.18</v>
      </c>
      <c r="D62" s="222">
        <v>13454.76</v>
      </c>
      <c r="E62" s="222">
        <f>SUM(B62:D62)</f>
        <v>72803.92</v>
      </c>
      <c r="F62" s="223">
        <v>44931.65</v>
      </c>
      <c r="G62" s="223">
        <v>1778.62</v>
      </c>
      <c r="H62" s="222">
        <v>4313.34</v>
      </c>
      <c r="I62" s="222">
        <v>99075.76</v>
      </c>
      <c r="J62" s="222">
        <v>5118.8100000000004</v>
      </c>
      <c r="K62" s="222">
        <v>15418.88</v>
      </c>
      <c r="L62" s="223">
        <v>14262.59</v>
      </c>
      <c r="M62" s="222">
        <v>410.4</v>
      </c>
      <c r="N62" s="222">
        <v>1812.43</v>
      </c>
      <c r="O62" s="222">
        <v>48065.33</v>
      </c>
      <c r="P62" s="222">
        <v>1855.93</v>
      </c>
      <c r="Q62" s="222">
        <v>37362.28</v>
      </c>
      <c r="R62" s="222">
        <v>1275.5</v>
      </c>
      <c r="S62" s="223">
        <f>SUM(F62:R62)</f>
        <v>275681.52</v>
      </c>
      <c r="T62" s="224">
        <f>SUM(S62,E62)</f>
        <v>348485.44</v>
      </c>
      <c r="U62" s="222"/>
      <c r="V62" s="222"/>
      <c r="W62" s="222"/>
      <c r="X62" s="222"/>
      <c r="Y62" s="222"/>
      <c r="Z62" s="222"/>
      <c r="AA62" s="222"/>
      <c r="AB62" s="222"/>
      <c r="AC62" s="222"/>
      <c r="AD62" s="222"/>
      <c r="AE62" s="222"/>
      <c r="AF62" s="222"/>
      <c r="AG62" s="222"/>
      <c r="AH62" s="222"/>
      <c r="AI62" s="222"/>
      <c r="AJ62" s="222"/>
      <c r="AK62" s="222"/>
      <c r="AL62" s="222"/>
      <c r="AM62" s="222"/>
      <c r="AN62" s="222"/>
      <c r="BA62" s="143"/>
      <c r="BB62" s="143"/>
    </row>
    <row r="63" spans="1:54">
      <c r="BA63" s="143"/>
      <c r="BB63" s="143"/>
    </row>
    <row r="64" spans="1:54">
      <c r="BA64" s="143"/>
      <c r="BB64" s="143"/>
    </row>
    <row r="65" spans="53:54">
      <c r="BA65" s="143"/>
      <c r="BB65" s="143"/>
    </row>
    <row r="66" spans="53:54">
      <c r="BA66" s="143"/>
      <c r="BB66" s="143"/>
    </row>
    <row r="67" spans="53:54">
      <c r="BA67" s="143"/>
      <c r="BB67" s="143"/>
    </row>
    <row r="68" spans="53:54">
      <c r="BA68" s="143"/>
      <c r="BB68" s="143"/>
    </row>
    <row r="69" spans="53:54">
      <c r="BA69" s="143"/>
      <c r="BB69" s="143"/>
    </row>
    <row r="70" spans="53:54">
      <c r="BA70" s="143"/>
      <c r="BB70" s="143"/>
    </row>
    <row r="71" spans="53:54">
      <c r="BA71" s="143"/>
      <c r="BB71" s="143"/>
    </row>
    <row r="72" spans="53:54">
      <c r="BA72" s="143"/>
      <c r="BB72" s="143"/>
    </row>
    <row r="73" spans="53:54">
      <c r="BA73" s="143"/>
      <c r="BB73" s="143"/>
    </row>
    <row r="74" spans="53:54">
      <c r="BA74" s="143"/>
      <c r="BB74" s="143"/>
    </row>
    <row r="75" spans="53:54">
      <c r="BA75" s="143"/>
      <c r="BB75" s="143"/>
    </row>
    <row r="76" spans="53:54">
      <c r="BA76" s="143"/>
      <c r="BB76" s="143"/>
    </row>
    <row r="77" spans="53:54">
      <c r="BA77" s="143"/>
      <c r="BB77" s="143"/>
    </row>
    <row r="78" spans="53:54">
      <c r="BA78" s="143"/>
      <c r="BB78" s="143"/>
    </row>
    <row r="79" spans="53:54">
      <c r="BA79" s="143"/>
      <c r="BB79" s="143"/>
    </row>
    <row r="80" spans="53: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128" spans="53:54">
      <c r="BA128" s="143"/>
      <c r="BB128" s="143"/>
    </row>
    <row r="129" spans="53:54">
      <c r="BA129" s="143"/>
      <c r="BB129" s="143"/>
    </row>
    <row r="130" spans="53:54">
      <c r="BA130" s="143"/>
      <c r="BB130" s="143"/>
    </row>
    <row r="131" spans="53:54">
      <c r="BA131" s="143"/>
      <c r="BB131" s="143"/>
    </row>
    <row r="132" spans="53:54">
      <c r="BA132" s="143"/>
      <c r="BB132" s="143"/>
    </row>
    <row r="133" spans="53:54">
      <c r="BA133" s="143"/>
      <c r="BB133" s="143"/>
    </row>
    <row r="134" spans="53:54">
      <c r="BA134" s="143"/>
      <c r="BB134" s="143"/>
    </row>
    <row r="135" spans="53:54">
      <c r="BA135" s="143"/>
      <c r="BB135" s="143"/>
    </row>
    <row r="136" spans="53:54">
      <c r="BA136" s="143"/>
      <c r="BB136" s="143"/>
    </row>
    <row r="137" spans="53:54">
      <c r="BA137" s="143"/>
      <c r="BB137" s="143"/>
    </row>
    <row r="138" spans="53:54">
      <c r="BA138" s="143"/>
      <c r="BB138" s="143"/>
    </row>
    <row r="139" spans="53:54">
      <c r="BA139" s="143"/>
      <c r="BB139" s="143"/>
    </row>
    <row r="140" spans="53:54">
      <c r="BA140" s="143"/>
      <c r="BB140" s="143"/>
    </row>
    <row r="141" spans="53:54">
      <c r="BA141" s="143"/>
      <c r="BB141" s="143"/>
    </row>
    <row r="142" spans="53:54">
      <c r="BA142" s="143"/>
      <c r="BB142" s="143"/>
    </row>
    <row r="143" spans="53:54">
      <c r="BA143" s="143"/>
      <c r="BB143" s="143"/>
    </row>
    <row r="144" spans="53:54">
      <c r="BA144" s="143"/>
      <c r="BB144" s="143"/>
    </row>
    <row r="145" spans="53:54">
      <c r="BA145" s="143"/>
      <c r="BB145" s="143"/>
    </row>
    <row r="1014" spans="53:69" ht="15.75" thickBot="1">
      <c r="BA1014" s="31" t="s">
        <v>152</v>
      </c>
      <c r="BB1014" s="65" t="s">
        <v>790</v>
      </c>
      <c r="BC1014" s="387" t="s">
        <v>153</v>
      </c>
      <c r="BD1014" s="387"/>
      <c r="BE1014" s="387"/>
      <c r="BF1014" s="387"/>
      <c r="BG1014" s="71" t="s">
        <v>331</v>
      </c>
      <c r="BH1014" s="71" t="s">
        <v>332</v>
      </c>
      <c r="BI1014" s="70" t="s">
        <v>330</v>
      </c>
      <c r="BJ1014" s="142" t="s">
        <v>407</v>
      </c>
      <c r="BK1014" s="79" t="s">
        <v>555</v>
      </c>
      <c r="BL1014" s="79" t="s">
        <v>39</v>
      </c>
      <c r="BM1014" s="79" t="s">
        <v>40</v>
      </c>
      <c r="BN1014" s="80" t="s">
        <v>556</v>
      </c>
      <c r="BO1014" s="112" t="s">
        <v>56</v>
      </c>
      <c r="BP1014" s="113" t="s">
        <v>796</v>
      </c>
      <c r="BQ1014" s="113"/>
    </row>
    <row r="1015" spans="53:69" ht="15.75">
      <c r="BA1015" s="31" t="str">
        <f t="shared" ref="BA1015:BA1057" si="0">MID(BB1015,1,4)</f>
        <v>E011</v>
      </c>
      <c r="BB1015" s="25" t="s">
        <v>96</v>
      </c>
      <c r="BC1015" s="42" t="s">
        <v>241</v>
      </c>
      <c r="BD1015" s="43" t="s">
        <v>243</v>
      </c>
      <c r="BE1015" s="44" t="s">
        <v>154</v>
      </c>
      <c r="BF1015" s="45" t="s">
        <v>155</v>
      </c>
      <c r="BG1015" s="142" t="s">
        <v>333</v>
      </c>
      <c r="BH1015" s="73" t="s">
        <v>338</v>
      </c>
      <c r="BI1015" s="142" t="s">
        <v>286</v>
      </c>
      <c r="BJ1015" s="75" t="s">
        <v>177</v>
      </c>
      <c r="BK1015" s="142" t="s">
        <v>412</v>
      </c>
      <c r="BN1015" s="183" t="s">
        <v>557</v>
      </c>
      <c r="BO1015" s="81" t="s">
        <v>793</v>
      </c>
      <c r="BP1015" s="127" t="s">
        <v>806</v>
      </c>
      <c r="BQ1015" s="115"/>
    </row>
    <row r="1016" spans="53:69" ht="15.75">
      <c r="BA1016" s="31" t="str">
        <f t="shared" si="0"/>
        <v>E012</v>
      </c>
      <c r="BB1016" s="26" t="s">
        <v>97</v>
      </c>
      <c r="BC1016" s="388" t="s">
        <v>232</v>
      </c>
      <c r="BD1016" s="389" t="s">
        <v>157</v>
      </c>
      <c r="BE1016" s="46" t="s">
        <v>158</v>
      </c>
      <c r="BF1016" s="183"/>
      <c r="BG1016" s="142" t="s">
        <v>334</v>
      </c>
      <c r="BH1016" s="73" t="s">
        <v>339</v>
      </c>
      <c r="BI1016" s="142" t="s">
        <v>287</v>
      </c>
      <c r="BJ1016" s="75" t="s">
        <v>244</v>
      </c>
      <c r="BK1016" s="142" t="s">
        <v>413</v>
      </c>
      <c r="BL1016" s="78" t="s">
        <v>414</v>
      </c>
      <c r="BM1016" s="142" t="s">
        <v>415</v>
      </c>
      <c r="BN1016" s="183" t="s">
        <v>558</v>
      </c>
      <c r="BO1016" s="82" t="s">
        <v>791</v>
      </c>
      <c r="BP1016" s="127" t="s">
        <v>798</v>
      </c>
      <c r="BQ1016" s="115"/>
    </row>
    <row r="1017" spans="53:69" ht="15.75">
      <c r="BA1017" s="31" t="str">
        <f t="shared" si="0"/>
        <v>E013</v>
      </c>
      <c r="BB1017" s="26" t="s">
        <v>98</v>
      </c>
      <c r="BC1017" s="388"/>
      <c r="BD1017" s="389"/>
      <c r="BE1017" s="46" t="s">
        <v>159</v>
      </c>
      <c r="BF1017" s="183"/>
      <c r="BG1017" s="142" t="s">
        <v>335</v>
      </c>
      <c r="BH1017" s="73" t="s">
        <v>340</v>
      </c>
      <c r="BI1017" s="142" t="s">
        <v>288</v>
      </c>
      <c r="BJ1017" s="75" t="s">
        <v>408</v>
      </c>
      <c r="BK1017" s="142" t="s">
        <v>416</v>
      </c>
      <c r="BL1017" s="142" t="s">
        <v>417</v>
      </c>
      <c r="BM1017" s="142" t="s">
        <v>418</v>
      </c>
      <c r="BN1017" s="183" t="s">
        <v>559</v>
      </c>
      <c r="BO1017" s="83" t="s">
        <v>792</v>
      </c>
      <c r="BP1017" s="127" t="s">
        <v>799</v>
      </c>
      <c r="BQ1017" s="117"/>
    </row>
    <row r="1018" spans="53:69" ht="30">
      <c r="BA1018" s="31" t="str">
        <f t="shared" si="0"/>
        <v>E015</v>
      </c>
      <c r="BB1018" s="32" t="s">
        <v>95</v>
      </c>
      <c r="BC1018" s="388" t="s">
        <v>233</v>
      </c>
      <c r="BD1018" s="389" t="s">
        <v>264</v>
      </c>
      <c r="BE1018" s="47" t="s">
        <v>161</v>
      </c>
      <c r="BF1018" s="390"/>
      <c r="BG1018" s="142" t="s">
        <v>336</v>
      </c>
      <c r="BH1018" s="73" t="s">
        <v>341</v>
      </c>
      <c r="BI1018" s="142" t="s">
        <v>289</v>
      </c>
      <c r="BJ1018" s="75" t="s">
        <v>245</v>
      </c>
      <c r="BK1018" s="142" t="s">
        <v>419</v>
      </c>
      <c r="BL1018" s="142" t="s">
        <v>420</v>
      </c>
      <c r="BM1018" s="142" t="s">
        <v>421</v>
      </c>
      <c r="BN1018" s="183" t="s">
        <v>560</v>
      </c>
      <c r="BO1018" s="81" t="s">
        <v>199</v>
      </c>
      <c r="BP1018" s="127" t="s">
        <v>858</v>
      </c>
      <c r="BQ1018" s="117"/>
    </row>
    <row r="1019" spans="53:69" ht="30">
      <c r="BA1019" s="31" t="str">
        <f t="shared" si="0"/>
        <v>E021</v>
      </c>
      <c r="BB1019" s="26" t="s">
        <v>104</v>
      </c>
      <c r="BC1019" s="388"/>
      <c r="BD1019" s="389"/>
      <c r="BE1019" s="48" t="s">
        <v>162</v>
      </c>
      <c r="BF1019" s="390"/>
      <c r="BG1019" s="142" t="s">
        <v>337</v>
      </c>
      <c r="BH1019" s="73" t="s">
        <v>342</v>
      </c>
      <c r="BI1019" s="142" t="s">
        <v>290</v>
      </c>
      <c r="BJ1019" s="75" t="s">
        <v>246</v>
      </c>
      <c r="BL1019" s="142" t="s">
        <v>422</v>
      </c>
      <c r="BM1019" s="142" t="s">
        <v>423</v>
      </c>
      <c r="BN1019" s="183" t="s">
        <v>561</v>
      </c>
      <c r="BO1019" s="82" t="s">
        <v>794</v>
      </c>
      <c r="BP1019" s="127" t="s">
        <v>800</v>
      </c>
      <c r="BQ1019" s="118"/>
    </row>
    <row r="1020" spans="53:69" ht="30">
      <c r="BA1020" s="31" t="str">
        <f t="shared" si="0"/>
        <v>E031</v>
      </c>
      <c r="BB1020" s="128" t="s">
        <v>106</v>
      </c>
      <c r="BC1020" s="388"/>
      <c r="BD1020" s="389"/>
      <c r="BE1020" s="48" t="s">
        <v>163</v>
      </c>
      <c r="BF1020" s="390"/>
      <c r="BG1020" s="143"/>
      <c r="BH1020" s="73" t="s">
        <v>343</v>
      </c>
      <c r="BI1020" s="142" t="s">
        <v>291</v>
      </c>
      <c r="BJ1020" s="75" t="s">
        <v>247</v>
      </c>
      <c r="BL1020" s="142" t="s">
        <v>424</v>
      </c>
      <c r="BM1020" s="142" t="s">
        <v>425</v>
      </c>
      <c r="BN1020" s="183" t="s">
        <v>562</v>
      </c>
      <c r="BO1020" s="83" t="s">
        <v>329</v>
      </c>
      <c r="BP1020" s="127" t="s">
        <v>801</v>
      </c>
      <c r="BQ1020" s="118"/>
    </row>
    <row r="1021" spans="53:69" ht="15.75">
      <c r="BA1021" s="31" t="str">
        <f t="shared" si="0"/>
        <v>S034</v>
      </c>
      <c r="BB1021" s="128" t="s">
        <v>808</v>
      </c>
      <c r="BC1021" s="388"/>
      <c r="BD1021" s="389"/>
      <c r="BE1021" s="49" t="s">
        <v>164</v>
      </c>
      <c r="BF1021" s="390"/>
      <c r="BG1021" s="143"/>
      <c r="BH1021" s="73" t="s">
        <v>344</v>
      </c>
      <c r="BI1021" s="142" t="s">
        <v>292</v>
      </c>
      <c r="BJ1021" s="75" t="s">
        <v>248</v>
      </c>
      <c r="BL1021" s="142" t="s">
        <v>426</v>
      </c>
      <c r="BM1021" s="142" t="s">
        <v>427</v>
      </c>
      <c r="BN1021" s="183" t="s">
        <v>563</v>
      </c>
      <c r="BO1021" s="81"/>
      <c r="BP1021" s="127" t="s">
        <v>802</v>
      </c>
      <c r="BQ1021" s="118"/>
    </row>
    <row r="1022" spans="53:69">
      <c r="BA1022" s="31" t="str">
        <f t="shared" si="0"/>
        <v>E035</v>
      </c>
      <c r="BB1022" s="129" t="s">
        <v>809</v>
      </c>
      <c r="BC1022" s="383" t="s">
        <v>234</v>
      </c>
      <c r="BD1022" s="384" t="s">
        <v>166</v>
      </c>
      <c r="BE1022" s="50" t="s">
        <v>167</v>
      </c>
      <c r="BF1022" s="183"/>
      <c r="BG1022" s="143"/>
      <c r="BH1022" s="142" t="s">
        <v>345</v>
      </c>
      <c r="BI1022" s="142" t="s">
        <v>293</v>
      </c>
      <c r="BJ1022" s="75" t="s">
        <v>249</v>
      </c>
      <c r="BL1022" s="142" t="s">
        <v>428</v>
      </c>
      <c r="BM1022" s="142" t="s">
        <v>429</v>
      </c>
      <c r="BN1022" s="183" t="s">
        <v>564</v>
      </c>
      <c r="BO1022" s="83"/>
      <c r="BP1022" s="127" t="s">
        <v>803</v>
      </c>
      <c r="BQ1022" s="118"/>
    </row>
    <row r="1023" spans="53:69">
      <c r="BA1023" s="31" t="str">
        <f t="shared" si="0"/>
        <v>E036</v>
      </c>
      <c r="BB1023" s="55" t="s">
        <v>810</v>
      </c>
      <c r="BC1023" s="383"/>
      <c r="BD1023" s="384"/>
      <c r="BE1023" s="50" t="s">
        <v>168</v>
      </c>
      <c r="BF1023" s="183"/>
      <c r="BG1023" s="143"/>
      <c r="BH1023" s="142" t="s">
        <v>346</v>
      </c>
      <c r="BI1023" s="142" t="s">
        <v>294</v>
      </c>
      <c r="BJ1023" s="75" t="s">
        <v>250</v>
      </c>
      <c r="BL1023" s="142" t="s">
        <v>430</v>
      </c>
      <c r="BM1023" s="142" t="s">
        <v>431</v>
      </c>
      <c r="BN1023" s="183" t="s">
        <v>565</v>
      </c>
      <c r="BO1023" s="82"/>
      <c r="BP1023" s="127" t="s">
        <v>804</v>
      </c>
      <c r="BQ1023" s="118"/>
    </row>
    <row r="1024" spans="53:69" ht="15.75">
      <c r="BA1024" s="31" t="str">
        <f t="shared" si="0"/>
        <v>F037</v>
      </c>
      <c r="BB1024" s="55" t="s">
        <v>811</v>
      </c>
      <c r="BC1024" s="383"/>
      <c r="BD1024" s="384"/>
      <c r="BE1024" s="51" t="s">
        <v>169</v>
      </c>
      <c r="BF1024" s="183"/>
      <c r="BG1024" s="143"/>
      <c r="BH1024" s="142" t="s">
        <v>347</v>
      </c>
      <c r="BI1024" s="142" t="s">
        <v>295</v>
      </c>
      <c r="BJ1024" s="75" t="s">
        <v>252</v>
      </c>
      <c r="BL1024" s="142" t="s">
        <v>432</v>
      </c>
      <c r="BM1024" s="142" t="s">
        <v>433</v>
      </c>
      <c r="BN1024" s="183" t="s">
        <v>830</v>
      </c>
      <c r="BO1024" s="83"/>
      <c r="BP1024" s="127" t="s">
        <v>805</v>
      </c>
      <c r="BQ1024" s="118"/>
    </row>
    <row r="1025" spans="53:69" ht="15.75">
      <c r="BA1025" s="31" t="str">
        <f t="shared" si="0"/>
        <v>PA17</v>
      </c>
      <c r="BB1025" s="130" t="s">
        <v>107</v>
      </c>
      <c r="BC1025" s="383"/>
      <c r="BD1025" s="384"/>
      <c r="BE1025" s="49" t="s">
        <v>170</v>
      </c>
      <c r="BF1025" s="183"/>
      <c r="BG1025" s="143"/>
      <c r="BH1025" s="142" t="s">
        <v>348</v>
      </c>
      <c r="BI1025" s="142" t="s">
        <v>296</v>
      </c>
      <c r="BJ1025" s="75" t="s">
        <v>409</v>
      </c>
      <c r="BL1025" s="142" t="s">
        <v>434</v>
      </c>
      <c r="BM1025" s="142" t="s">
        <v>435</v>
      </c>
      <c r="BN1025" s="183" t="s">
        <v>566</v>
      </c>
      <c r="BO1025" s="83"/>
      <c r="BP1025" s="127" t="s">
        <v>807</v>
      </c>
      <c r="BQ1025" s="118"/>
    </row>
    <row r="1026" spans="53:69" ht="15.75">
      <c r="BA1026" s="31" t="str">
        <f t="shared" si="0"/>
        <v>P123</v>
      </c>
      <c r="BB1026" s="128" t="s">
        <v>141</v>
      </c>
      <c r="BC1026" s="383"/>
      <c r="BD1026" s="384"/>
      <c r="BE1026" s="49" t="s">
        <v>171</v>
      </c>
      <c r="BF1026" s="183"/>
      <c r="BG1026" s="143"/>
      <c r="BH1026" s="142" t="s">
        <v>349</v>
      </c>
      <c r="BI1026" s="142" t="s">
        <v>297</v>
      </c>
      <c r="BJ1026" s="75" t="s">
        <v>195</v>
      </c>
      <c r="BL1026" s="142" t="s">
        <v>436</v>
      </c>
      <c r="BM1026" s="142" t="s">
        <v>437</v>
      </c>
      <c r="BN1026" s="183" t="s">
        <v>567</v>
      </c>
      <c r="BO1026" s="83"/>
      <c r="BP1026" s="127" t="s">
        <v>797</v>
      </c>
      <c r="BQ1026" s="119"/>
    </row>
    <row r="1027" spans="53:69" ht="15.75">
      <c r="BA1027" s="31" t="str">
        <f t="shared" si="0"/>
        <v>E043</v>
      </c>
      <c r="BB1027" s="131" t="s">
        <v>813</v>
      </c>
      <c r="BC1027" s="383"/>
      <c r="BD1027" s="384"/>
      <c r="BE1027" s="49" t="s">
        <v>172</v>
      </c>
      <c r="BF1027" s="183"/>
      <c r="BG1027" s="143"/>
      <c r="BH1027" s="142" t="s">
        <v>350</v>
      </c>
      <c r="BI1027" s="142" t="s">
        <v>298</v>
      </c>
      <c r="BJ1027" s="75" t="s">
        <v>410</v>
      </c>
      <c r="BL1027" s="142" t="s">
        <v>438</v>
      </c>
      <c r="BM1027" s="142" t="s">
        <v>439</v>
      </c>
      <c r="BN1027" s="183" t="s">
        <v>568</v>
      </c>
      <c r="BO1027" s="84"/>
      <c r="BP1027" s="118"/>
      <c r="BQ1027" s="119"/>
    </row>
    <row r="1028" spans="53:69" ht="31.5">
      <c r="BA1028" s="31" t="str">
        <f t="shared" si="0"/>
        <v>E044</v>
      </c>
      <c r="BB1028" s="131" t="s">
        <v>814</v>
      </c>
      <c r="BC1028" s="383"/>
      <c r="BD1028" s="384"/>
      <c r="BE1028" s="49" t="s">
        <v>173</v>
      </c>
      <c r="BF1028" s="183"/>
      <c r="BG1028" s="143"/>
      <c r="BH1028" s="142" t="s">
        <v>351</v>
      </c>
      <c r="BI1028" s="142" t="s">
        <v>299</v>
      </c>
      <c r="BJ1028" s="75" t="s">
        <v>254</v>
      </c>
      <c r="BL1028" s="142" t="s">
        <v>440</v>
      </c>
      <c r="BM1028" s="142" t="s">
        <v>441</v>
      </c>
      <c r="BN1028" s="183" t="s">
        <v>569</v>
      </c>
      <c r="BO1028" s="81"/>
      <c r="BP1028" s="121"/>
      <c r="BQ1028" s="120"/>
    </row>
    <row r="1029" spans="53:69" ht="15.75">
      <c r="BA1029" s="31" t="str">
        <f t="shared" si="0"/>
        <v>E045</v>
      </c>
      <c r="BB1029" s="131" t="s">
        <v>815</v>
      </c>
      <c r="BC1029" s="383"/>
      <c r="BD1029" s="384"/>
      <c r="BE1029" s="49" t="s">
        <v>174</v>
      </c>
      <c r="BF1029" s="183"/>
      <c r="BG1029" s="143"/>
      <c r="BH1029" s="142" t="s">
        <v>352</v>
      </c>
      <c r="BI1029" s="142" t="s">
        <v>300</v>
      </c>
      <c r="BJ1029" s="75" t="s">
        <v>256</v>
      </c>
      <c r="BL1029" s="142" t="s">
        <v>442</v>
      </c>
      <c r="BM1029" s="142" t="s">
        <v>443</v>
      </c>
      <c r="BN1029" s="183" t="s">
        <v>570</v>
      </c>
      <c r="BO1029" s="83"/>
      <c r="BP1029" s="122"/>
      <c r="BQ1029" s="120"/>
    </row>
    <row r="1030" spans="53:69" ht="31.5">
      <c r="BA1030" s="31" t="str">
        <f t="shared" si="0"/>
        <v>PA07</v>
      </c>
      <c r="BB1030" s="128" t="s">
        <v>111</v>
      </c>
      <c r="BC1030" s="383"/>
      <c r="BD1030" s="384"/>
      <c r="BE1030" s="49" t="s">
        <v>175</v>
      </c>
      <c r="BF1030" s="183"/>
      <c r="BG1030" s="143"/>
      <c r="BH1030" s="142" t="s">
        <v>353</v>
      </c>
      <c r="BI1030" s="142" t="s">
        <v>301</v>
      </c>
      <c r="BJ1030" s="75" t="s">
        <v>255</v>
      </c>
      <c r="BL1030" s="142" t="s">
        <v>444</v>
      </c>
      <c r="BM1030" s="142" t="s">
        <v>445</v>
      </c>
      <c r="BN1030" s="183" t="s">
        <v>571</v>
      </c>
      <c r="BO1030" s="81"/>
      <c r="BP1030" s="123"/>
      <c r="BQ1030" s="120"/>
    </row>
    <row r="1031" spans="53:69" ht="15.75">
      <c r="BA1031" s="31" t="str">
        <f t="shared" si="0"/>
        <v>E061</v>
      </c>
      <c r="BB1031" s="28" t="s">
        <v>112</v>
      </c>
      <c r="BC1031" s="63" t="s">
        <v>235</v>
      </c>
      <c r="BD1031" s="53" t="s">
        <v>177</v>
      </c>
      <c r="BE1031" s="54" t="s">
        <v>178</v>
      </c>
      <c r="BF1031" s="55" t="s">
        <v>179</v>
      </c>
      <c r="BG1031" s="72"/>
      <c r="BH1031" s="74" t="s">
        <v>354</v>
      </c>
      <c r="BI1031" s="142" t="s">
        <v>302</v>
      </c>
      <c r="BJ1031" s="75" t="s">
        <v>257</v>
      </c>
      <c r="BL1031" s="142" t="s">
        <v>446</v>
      </c>
      <c r="BM1031" s="142" t="s">
        <v>447</v>
      </c>
      <c r="BN1031" s="183" t="s">
        <v>572</v>
      </c>
      <c r="BO1031" s="83"/>
      <c r="BP1031" s="115"/>
      <c r="BQ1031" s="121"/>
    </row>
    <row r="1032" spans="53:69" ht="15.75">
      <c r="BA1032" s="31" t="str">
        <f t="shared" si="0"/>
        <v>E062</v>
      </c>
      <c r="BB1032" s="28" t="s">
        <v>113</v>
      </c>
      <c r="BC1032" s="63" t="s">
        <v>236</v>
      </c>
      <c r="BD1032" s="53" t="s">
        <v>181</v>
      </c>
      <c r="BE1032" s="54" t="s">
        <v>178</v>
      </c>
      <c r="BF1032" s="55" t="s">
        <v>179</v>
      </c>
      <c r="BG1032" s="72"/>
      <c r="BH1032" s="142" t="s">
        <v>355</v>
      </c>
      <c r="BI1032" s="142" t="s">
        <v>303</v>
      </c>
      <c r="BJ1032" s="75" t="s">
        <v>258</v>
      </c>
      <c r="BL1032" s="142" t="s">
        <v>448</v>
      </c>
      <c r="BM1032" s="142" t="s">
        <v>449</v>
      </c>
      <c r="BN1032" s="183" t="s">
        <v>573</v>
      </c>
      <c r="BO1032" s="85"/>
      <c r="BP1032" s="121"/>
      <c r="BQ1032" s="121"/>
    </row>
    <row r="1033" spans="53:69" ht="15.75">
      <c r="BA1033" s="31" t="str">
        <f t="shared" si="0"/>
        <v>E063</v>
      </c>
      <c r="BB1033" s="28" t="s">
        <v>114</v>
      </c>
      <c r="BC1033" s="63" t="s">
        <v>237</v>
      </c>
      <c r="BD1033" s="53" t="s">
        <v>183</v>
      </c>
      <c r="BE1033" s="54" t="s">
        <v>178</v>
      </c>
      <c r="BF1033" s="55" t="s">
        <v>179</v>
      </c>
      <c r="BG1033" s="72"/>
      <c r="BH1033" s="142" t="s">
        <v>356</v>
      </c>
      <c r="BI1033" s="142" t="s">
        <v>304</v>
      </c>
      <c r="BJ1033" s="75" t="s">
        <v>259</v>
      </c>
      <c r="BL1033" s="142" t="s">
        <v>450</v>
      </c>
      <c r="BM1033" s="142" t="s">
        <v>451</v>
      </c>
      <c r="BN1033" s="183" t="s">
        <v>574</v>
      </c>
      <c r="BO1033" s="86"/>
      <c r="BP1033" s="123"/>
      <c r="BQ1033" s="122"/>
    </row>
    <row r="1034" spans="53:69" ht="15.75">
      <c r="BA1034" s="31" t="str">
        <f t="shared" si="0"/>
        <v>E064</v>
      </c>
      <c r="BB1034" s="28" t="s">
        <v>115</v>
      </c>
      <c r="BC1034" s="63" t="s">
        <v>238</v>
      </c>
      <c r="BD1034" s="53" t="s">
        <v>72</v>
      </c>
      <c r="BE1034" s="54" t="s">
        <v>178</v>
      </c>
      <c r="BF1034" s="55" t="s">
        <v>179</v>
      </c>
      <c r="BG1034" s="72"/>
      <c r="BH1034" s="142" t="s">
        <v>357</v>
      </c>
      <c r="BI1034" s="142" t="s">
        <v>305</v>
      </c>
      <c r="BJ1034" s="76" t="s">
        <v>260</v>
      </c>
      <c r="BL1034" s="142" t="s">
        <v>452</v>
      </c>
      <c r="BM1034" s="142" t="s">
        <v>453</v>
      </c>
      <c r="BN1034" s="183" t="s">
        <v>575</v>
      </c>
      <c r="BO1034" s="87"/>
      <c r="BP1034" s="119"/>
      <c r="BQ1034" s="122"/>
    </row>
    <row r="1035" spans="53:69" ht="30">
      <c r="BA1035" s="31" t="str">
        <f t="shared" si="0"/>
        <v>E065</v>
      </c>
      <c r="BB1035" s="28" t="s">
        <v>116</v>
      </c>
      <c r="BC1035" s="63" t="s">
        <v>239</v>
      </c>
      <c r="BD1035" s="53" t="s">
        <v>186</v>
      </c>
      <c r="BE1035" s="54" t="s">
        <v>178</v>
      </c>
      <c r="BF1035" s="55" t="s">
        <v>179</v>
      </c>
      <c r="BG1035" s="72"/>
      <c r="BH1035" s="74" t="s">
        <v>358</v>
      </c>
      <c r="BI1035" s="142" t="s">
        <v>306</v>
      </c>
      <c r="BJ1035" s="77" t="s">
        <v>411</v>
      </c>
      <c r="BL1035" s="142" t="s">
        <v>454</v>
      </c>
      <c r="BM1035" s="142" t="s">
        <v>455</v>
      </c>
      <c r="BN1035" s="183" t="s">
        <v>576</v>
      </c>
      <c r="BO1035" s="85"/>
      <c r="BP1035" s="124"/>
      <c r="BQ1035" s="121"/>
    </row>
    <row r="1036" spans="53:69" ht="15.75">
      <c r="BA1036" s="31" t="str">
        <f t="shared" si="0"/>
        <v>E066</v>
      </c>
      <c r="BB1036" s="28" t="s">
        <v>117</v>
      </c>
      <c r="BC1036" s="63" t="s">
        <v>240</v>
      </c>
      <c r="BD1036" s="53" t="s">
        <v>188</v>
      </c>
      <c r="BE1036" s="54" t="s">
        <v>178</v>
      </c>
      <c r="BF1036" s="55" t="s">
        <v>179</v>
      </c>
      <c r="BG1036" s="72"/>
      <c r="BH1036" s="142" t="s">
        <v>359</v>
      </c>
      <c r="BI1036" s="142" t="s">
        <v>307</v>
      </c>
      <c r="BL1036" s="142" t="s">
        <v>456</v>
      </c>
      <c r="BM1036" s="142" t="s">
        <v>457</v>
      </c>
      <c r="BN1036" s="183" t="s">
        <v>577</v>
      </c>
      <c r="BO1036" s="88"/>
      <c r="BP1036" s="117"/>
      <c r="BQ1036" s="121"/>
    </row>
    <row r="1037" spans="53:69" ht="15.75">
      <c r="BA1037" s="31" t="str">
        <f t="shared" si="0"/>
        <v>E067</v>
      </c>
      <c r="BB1037" s="28" t="s">
        <v>118</v>
      </c>
      <c r="BC1037" s="64" t="s">
        <v>213</v>
      </c>
      <c r="BD1037" s="53" t="s">
        <v>189</v>
      </c>
      <c r="BE1037" s="54" t="s">
        <v>178</v>
      </c>
      <c r="BF1037" s="55" t="s">
        <v>179</v>
      </c>
      <c r="BG1037" s="72"/>
      <c r="BH1037" s="142" t="s">
        <v>360</v>
      </c>
      <c r="BI1037" s="142" t="s">
        <v>308</v>
      </c>
      <c r="BL1037" s="142" t="s">
        <v>458</v>
      </c>
      <c r="BM1037" s="142" t="s">
        <v>459</v>
      </c>
      <c r="BN1037" s="183" t="s">
        <v>578</v>
      </c>
      <c r="BO1037" s="83"/>
      <c r="BP1037" s="114"/>
      <c r="BQ1037" s="122"/>
    </row>
    <row r="1038" spans="53:69" ht="15.75">
      <c r="BA1038" s="31" t="str">
        <f t="shared" si="0"/>
        <v>E071</v>
      </c>
      <c r="BB1038" s="28" t="s">
        <v>120</v>
      </c>
      <c r="BC1038" s="64" t="s">
        <v>214</v>
      </c>
      <c r="BD1038" s="53" t="s">
        <v>190</v>
      </c>
      <c r="BE1038" s="54" t="s">
        <v>178</v>
      </c>
      <c r="BF1038" s="55" t="s">
        <v>179</v>
      </c>
      <c r="BG1038" s="72"/>
      <c r="BH1038" s="142" t="s">
        <v>361</v>
      </c>
      <c r="BI1038" s="142" t="s">
        <v>309</v>
      </c>
      <c r="BL1038" s="142" t="s">
        <v>460</v>
      </c>
      <c r="BM1038" s="142" t="s">
        <v>461</v>
      </c>
      <c r="BN1038" s="183" t="s">
        <v>579</v>
      </c>
      <c r="BO1038" s="89"/>
      <c r="BP1038" s="114"/>
      <c r="BQ1038" s="122"/>
    </row>
    <row r="1039" spans="53:69" ht="15.75">
      <c r="BA1039" s="31" t="str">
        <f t="shared" si="0"/>
        <v>E072</v>
      </c>
      <c r="BB1039" s="28" t="s">
        <v>121</v>
      </c>
      <c r="BC1039" s="64" t="s">
        <v>215</v>
      </c>
      <c r="BD1039" s="53" t="s">
        <v>191</v>
      </c>
      <c r="BE1039" s="54" t="s">
        <v>178</v>
      </c>
      <c r="BF1039" s="55" t="s">
        <v>179</v>
      </c>
      <c r="BG1039" s="72"/>
      <c r="BH1039" s="142" t="s">
        <v>362</v>
      </c>
      <c r="BI1039" s="142" t="s">
        <v>310</v>
      </c>
      <c r="BL1039" s="142" t="s">
        <v>462</v>
      </c>
      <c r="BM1039" s="142" t="s">
        <v>463</v>
      </c>
      <c r="BN1039" s="183" t="s">
        <v>580</v>
      </c>
      <c r="BO1039" s="90"/>
      <c r="BP1039" s="116"/>
      <c r="BQ1039" s="121"/>
    </row>
    <row r="1040" spans="53:69" ht="15.75">
      <c r="BA1040" s="31" t="str">
        <f t="shared" si="0"/>
        <v>E073</v>
      </c>
      <c r="BB1040" s="28" t="s">
        <v>122</v>
      </c>
      <c r="BC1040" s="64" t="s">
        <v>216</v>
      </c>
      <c r="BD1040" s="53" t="s">
        <v>192</v>
      </c>
      <c r="BE1040" s="54" t="s">
        <v>178</v>
      </c>
      <c r="BF1040" s="55" t="s">
        <v>179</v>
      </c>
      <c r="BG1040" s="72"/>
      <c r="BH1040" s="142" t="s">
        <v>363</v>
      </c>
      <c r="BI1040" s="142" t="s">
        <v>311</v>
      </c>
      <c r="BL1040" s="142" t="s">
        <v>464</v>
      </c>
      <c r="BM1040" s="142" t="s">
        <v>465</v>
      </c>
      <c r="BN1040" s="183" t="s">
        <v>581</v>
      </c>
      <c r="BO1040" s="89"/>
      <c r="BP1040" s="116"/>
      <c r="BQ1040" s="121"/>
    </row>
    <row r="1041" spans="53:69" ht="15.75">
      <c r="BA1041" s="31" t="str">
        <f t="shared" si="0"/>
        <v>E082</v>
      </c>
      <c r="BB1041" s="34" t="s">
        <v>146</v>
      </c>
      <c r="BC1041" s="64" t="s">
        <v>217</v>
      </c>
      <c r="BD1041" s="53" t="s">
        <v>193</v>
      </c>
      <c r="BE1041" s="54" t="s">
        <v>178</v>
      </c>
      <c r="BF1041" s="55" t="s">
        <v>179</v>
      </c>
      <c r="BG1041" s="72"/>
      <c r="BH1041" s="142" t="s">
        <v>364</v>
      </c>
      <c r="BI1041" s="142" t="s">
        <v>312</v>
      </c>
      <c r="BL1041" s="142" t="s">
        <v>466</v>
      </c>
      <c r="BM1041" s="142" t="s">
        <v>467</v>
      </c>
      <c r="BN1041" s="183" t="s">
        <v>582</v>
      </c>
      <c r="BO1041" s="85"/>
      <c r="BP1041" s="116"/>
      <c r="BQ1041" s="123"/>
    </row>
    <row r="1042" spans="53:69" ht="15.75">
      <c r="BA1042" s="31" t="str">
        <f t="shared" si="0"/>
        <v>E083</v>
      </c>
      <c r="BB1042" s="29" t="s">
        <v>126</v>
      </c>
      <c r="BC1042" s="64" t="s">
        <v>218</v>
      </c>
      <c r="BD1042" s="53" t="s">
        <v>194</v>
      </c>
      <c r="BE1042" s="54" t="s">
        <v>178</v>
      </c>
      <c r="BF1042" s="55" t="s">
        <v>179</v>
      </c>
      <c r="BG1042" s="72"/>
      <c r="BH1042" s="142" t="s">
        <v>365</v>
      </c>
      <c r="BI1042" s="142" t="s">
        <v>313</v>
      </c>
      <c r="BL1042" s="142" t="s">
        <v>468</v>
      </c>
      <c r="BM1042" s="142" t="s">
        <v>469</v>
      </c>
      <c r="BN1042" s="183" t="s">
        <v>583</v>
      </c>
      <c r="BO1042" s="85"/>
      <c r="BP1042" s="116"/>
      <c r="BQ1042" s="123"/>
    </row>
    <row r="1043" spans="53:69" ht="30">
      <c r="BA1043" s="31" t="str">
        <f t="shared" si="0"/>
        <v>E085</v>
      </c>
      <c r="BB1043" s="29" t="s">
        <v>832</v>
      </c>
      <c r="BC1043" s="64" t="s">
        <v>219</v>
      </c>
      <c r="BD1043" s="53" t="s">
        <v>195</v>
      </c>
      <c r="BE1043" s="54" t="s">
        <v>178</v>
      </c>
      <c r="BF1043" s="55" t="s">
        <v>179</v>
      </c>
      <c r="BG1043" s="72"/>
      <c r="BH1043" s="142" t="s">
        <v>366</v>
      </c>
      <c r="BI1043" s="142" t="s">
        <v>314</v>
      </c>
      <c r="BL1043" s="142" t="s">
        <v>470</v>
      </c>
      <c r="BM1043" s="142" t="s">
        <v>471</v>
      </c>
      <c r="BN1043" s="183" t="s">
        <v>584</v>
      </c>
      <c r="BO1043" s="85"/>
      <c r="BP1043" s="116"/>
      <c r="BQ1043" s="119"/>
    </row>
    <row r="1044" spans="53:69" ht="15.75">
      <c r="BA1044" s="31" t="str">
        <f t="shared" si="0"/>
        <v>E091</v>
      </c>
      <c r="BB1044" s="29" t="s">
        <v>110</v>
      </c>
      <c r="BC1044" s="64" t="s">
        <v>220</v>
      </c>
      <c r="BD1044" s="53" t="s">
        <v>196</v>
      </c>
      <c r="BE1044" s="54" t="s">
        <v>178</v>
      </c>
      <c r="BF1044" s="55" t="s">
        <v>179</v>
      </c>
      <c r="BG1044" s="72"/>
      <c r="BH1044" s="142" t="s">
        <v>367</v>
      </c>
      <c r="BI1044" s="142" t="s">
        <v>315</v>
      </c>
      <c r="BL1044" s="142" t="s">
        <v>329</v>
      </c>
      <c r="BM1044" s="142" t="s">
        <v>472</v>
      </c>
      <c r="BN1044" s="183" t="s">
        <v>585</v>
      </c>
      <c r="BO1044" s="86"/>
      <c r="BP1044" s="116"/>
      <c r="BQ1044" s="119"/>
    </row>
    <row r="1045" spans="53:69" ht="15.75">
      <c r="BA1045" s="31" t="str">
        <f t="shared" si="0"/>
        <v>E092</v>
      </c>
      <c r="BB1045" s="29" t="s">
        <v>130</v>
      </c>
      <c r="BC1045" s="64" t="s">
        <v>221</v>
      </c>
      <c r="BD1045" s="53" t="s">
        <v>197</v>
      </c>
      <c r="BE1045" s="54" t="s">
        <v>178</v>
      </c>
      <c r="BF1045" s="55" t="s">
        <v>179</v>
      </c>
      <c r="BG1045" s="72"/>
      <c r="BH1045" s="142" t="s">
        <v>368</v>
      </c>
      <c r="BI1045" s="142" t="s">
        <v>316</v>
      </c>
      <c r="BM1045" s="142" t="s">
        <v>473</v>
      </c>
      <c r="BN1045" s="183" t="s">
        <v>586</v>
      </c>
      <c r="BO1045" s="85"/>
      <c r="BP1045" s="114"/>
      <c r="BQ1045" s="124"/>
    </row>
    <row r="1046" spans="53:69" ht="15.75">
      <c r="BA1046" s="31" t="str">
        <f t="shared" si="0"/>
        <v>E101</v>
      </c>
      <c r="BB1046" s="34" t="s">
        <v>147</v>
      </c>
      <c r="BC1046" s="64" t="s">
        <v>222</v>
      </c>
      <c r="BD1046" s="53" t="s">
        <v>198</v>
      </c>
      <c r="BE1046" s="54" t="s">
        <v>178</v>
      </c>
      <c r="BF1046" s="55" t="s">
        <v>179</v>
      </c>
      <c r="BG1046" s="72"/>
      <c r="BH1046" s="142" t="s">
        <v>369</v>
      </c>
      <c r="BI1046" s="142" t="s">
        <v>317</v>
      </c>
      <c r="BM1046" s="142" t="s">
        <v>474</v>
      </c>
      <c r="BN1046" s="183" t="s">
        <v>587</v>
      </c>
      <c r="BO1046" s="85"/>
      <c r="BP1046" s="114"/>
      <c r="BQ1046" s="124"/>
    </row>
    <row r="1047" spans="53:69" ht="15.75">
      <c r="BA1047" s="31" t="str">
        <f t="shared" si="0"/>
        <v>E102</v>
      </c>
      <c r="BB1047" s="34" t="s">
        <v>148</v>
      </c>
      <c r="BC1047" s="64" t="s">
        <v>223</v>
      </c>
      <c r="BD1047" s="53" t="s">
        <v>199</v>
      </c>
      <c r="BE1047" s="54" t="s">
        <v>178</v>
      </c>
      <c r="BF1047" s="55" t="s">
        <v>179</v>
      </c>
      <c r="BG1047" s="72"/>
      <c r="BH1047" s="142" t="s">
        <v>370</v>
      </c>
      <c r="BI1047" s="142" t="s">
        <v>318</v>
      </c>
      <c r="BM1047" s="142" t="s">
        <v>475</v>
      </c>
      <c r="BN1047" s="183" t="s">
        <v>588</v>
      </c>
      <c r="BO1047" s="83"/>
      <c r="BP1047" s="114"/>
      <c r="BQ1047" s="124"/>
    </row>
    <row r="1048" spans="53:69" ht="15.75">
      <c r="BA1048" s="31" t="str">
        <f t="shared" si="0"/>
        <v>E103</v>
      </c>
      <c r="BB1048" s="30" t="s">
        <v>135</v>
      </c>
      <c r="BC1048" s="64" t="s">
        <v>224</v>
      </c>
      <c r="BD1048" s="53" t="s">
        <v>200</v>
      </c>
      <c r="BE1048" s="54" t="s">
        <v>178</v>
      </c>
      <c r="BF1048" s="55" t="s">
        <v>179</v>
      </c>
      <c r="BG1048" s="72"/>
      <c r="BH1048" s="74" t="s">
        <v>371</v>
      </c>
      <c r="BI1048" s="142" t="s">
        <v>319</v>
      </c>
      <c r="BM1048" s="142" t="s">
        <v>476</v>
      </c>
      <c r="BN1048" s="183" t="s">
        <v>589</v>
      </c>
      <c r="BO1048" s="84"/>
      <c r="BP1048" s="114"/>
      <c r="BQ1048" s="117"/>
    </row>
    <row r="1049" spans="53:69" ht="15.75">
      <c r="BA1049" s="31" t="str">
        <f t="shared" si="0"/>
        <v>E104</v>
      </c>
      <c r="BB1049" s="33" t="s">
        <v>149</v>
      </c>
      <c r="BC1049" s="64" t="s">
        <v>225</v>
      </c>
      <c r="BD1049" s="53" t="s">
        <v>201</v>
      </c>
      <c r="BE1049" s="54" t="s">
        <v>178</v>
      </c>
      <c r="BF1049" s="55" t="s">
        <v>179</v>
      </c>
      <c r="BG1049" s="72"/>
      <c r="BH1049" s="142" t="s">
        <v>372</v>
      </c>
      <c r="BI1049" s="142" t="s">
        <v>320</v>
      </c>
      <c r="BM1049" s="142" t="s">
        <v>477</v>
      </c>
      <c r="BN1049" s="183" t="s">
        <v>589</v>
      </c>
      <c r="BO1049" s="87"/>
      <c r="BP1049" s="114"/>
      <c r="BQ1049" s="117"/>
    </row>
    <row r="1050" spans="53:69" ht="15.75">
      <c r="BA1050" s="31" t="str">
        <f t="shared" si="0"/>
        <v>E105</v>
      </c>
      <c r="BB1050" s="30" t="s">
        <v>134</v>
      </c>
      <c r="BC1050" s="64" t="s">
        <v>226</v>
      </c>
      <c r="BD1050" s="53" t="s">
        <v>202</v>
      </c>
      <c r="BE1050" s="54" t="s">
        <v>178</v>
      </c>
      <c r="BF1050" s="55" t="s">
        <v>179</v>
      </c>
      <c r="BG1050" s="72"/>
      <c r="BH1050" s="142" t="s">
        <v>373</v>
      </c>
      <c r="BI1050" s="142" t="s">
        <v>321</v>
      </c>
      <c r="BM1050" s="142" t="s">
        <v>478</v>
      </c>
      <c r="BN1050" s="183" t="s">
        <v>590</v>
      </c>
      <c r="BO1050" s="85"/>
      <c r="BP1050" s="116"/>
      <c r="BQ1050" s="122"/>
    </row>
    <row r="1051" spans="53:69" ht="30">
      <c r="BA1051" s="31" t="str">
        <f t="shared" si="0"/>
        <v>E112</v>
      </c>
      <c r="BB1051" s="27" t="s">
        <v>102</v>
      </c>
      <c r="BC1051" s="64" t="s">
        <v>227</v>
      </c>
      <c r="BD1051" s="53" t="s">
        <v>203</v>
      </c>
      <c r="BE1051" s="57" t="s">
        <v>204</v>
      </c>
      <c r="BF1051" s="183"/>
      <c r="BG1051" s="143"/>
      <c r="BH1051" s="142" t="s">
        <v>374</v>
      </c>
      <c r="BI1051" s="142" t="s">
        <v>322</v>
      </c>
      <c r="BM1051" s="142" t="s">
        <v>479</v>
      </c>
      <c r="BN1051" s="183" t="s">
        <v>591</v>
      </c>
      <c r="BO1051" s="85"/>
      <c r="BP1051" s="116"/>
      <c r="BQ1051" s="122"/>
    </row>
    <row r="1052" spans="53:69" ht="30">
      <c r="BA1052" s="31" t="str">
        <f t="shared" si="0"/>
        <v>E122</v>
      </c>
      <c r="BB1052" s="35" t="s">
        <v>140</v>
      </c>
      <c r="BC1052" s="64" t="s">
        <v>228</v>
      </c>
      <c r="BD1052" s="53" t="s">
        <v>205</v>
      </c>
      <c r="BE1052" s="58" t="s">
        <v>206</v>
      </c>
      <c r="BF1052" s="183"/>
      <c r="BG1052" s="143"/>
      <c r="BH1052" s="142" t="s">
        <v>375</v>
      </c>
      <c r="BI1052" s="142" t="s">
        <v>323</v>
      </c>
      <c r="BM1052" s="142" t="s">
        <v>480</v>
      </c>
      <c r="BN1052" s="183" t="s">
        <v>592</v>
      </c>
      <c r="BO1052" s="91"/>
      <c r="BP1052" s="116"/>
      <c r="BQ1052" s="119"/>
    </row>
    <row r="1053" spans="53:69">
      <c r="BA1053" s="31" t="str">
        <f t="shared" si="0"/>
        <v>E124</v>
      </c>
      <c r="BB1053" s="35" t="s">
        <v>144</v>
      </c>
      <c r="BC1053" s="64" t="s">
        <v>229</v>
      </c>
      <c r="BD1053" s="53" t="s">
        <v>207</v>
      </c>
      <c r="BE1053" s="57" t="s">
        <v>208</v>
      </c>
      <c r="BF1053" s="183"/>
      <c r="BG1053" s="143"/>
      <c r="BH1053" s="142" t="s">
        <v>376</v>
      </c>
      <c r="BI1053" s="142" t="s">
        <v>324</v>
      </c>
      <c r="BM1053" s="142" t="s">
        <v>481</v>
      </c>
      <c r="BN1053" s="183" t="s">
        <v>593</v>
      </c>
      <c r="BO1053" s="91"/>
      <c r="BP1053" s="116"/>
      <c r="BQ1053" s="119"/>
    </row>
    <row r="1054" spans="53:69" ht="15.75">
      <c r="BA1054" s="31" t="str">
        <f t="shared" si="0"/>
        <v>F081</v>
      </c>
      <c r="BB1054" s="36" t="s">
        <v>124</v>
      </c>
      <c r="BC1054" s="64" t="s">
        <v>230</v>
      </c>
      <c r="BD1054" s="53" t="s">
        <v>209</v>
      </c>
      <c r="BE1054" s="54" t="s">
        <v>210</v>
      </c>
      <c r="BF1054" s="183"/>
      <c r="BG1054" s="143"/>
      <c r="BH1054" s="142" t="s">
        <v>377</v>
      </c>
      <c r="BI1054" s="142" t="s">
        <v>325</v>
      </c>
      <c r="BM1054" s="142" t="s">
        <v>482</v>
      </c>
      <c r="BN1054" s="183" t="s">
        <v>594</v>
      </c>
      <c r="BO1054" s="85"/>
      <c r="BP1054" s="116"/>
      <c r="BQ1054" s="118"/>
    </row>
    <row r="1055" spans="53:69">
      <c r="BA1055" s="31" t="str">
        <f t="shared" si="0"/>
        <v>F084</v>
      </c>
      <c r="BB1055" s="36" t="s">
        <v>150</v>
      </c>
      <c r="BC1055" s="64" t="s">
        <v>231</v>
      </c>
      <c r="BD1055" s="60" t="s">
        <v>211</v>
      </c>
      <c r="BE1055" s="46" t="s">
        <v>212</v>
      </c>
      <c r="BF1055" s="183"/>
      <c r="BG1055" s="143"/>
      <c r="BH1055" s="142" t="s">
        <v>378</v>
      </c>
      <c r="BI1055" s="142" t="s">
        <v>326</v>
      </c>
      <c r="BM1055" s="142" t="s">
        <v>483</v>
      </c>
      <c r="BN1055" s="183" t="s">
        <v>595</v>
      </c>
      <c r="BO1055" s="91"/>
      <c r="BP1055" s="116"/>
      <c r="BQ1055" s="123"/>
    </row>
    <row r="1056" spans="53:69">
      <c r="BA1056" s="31" t="str">
        <f t="shared" si="0"/>
        <v>G055</v>
      </c>
      <c r="BB1056" s="37" t="s">
        <v>109</v>
      </c>
      <c r="BH1056" s="142" t="s">
        <v>379</v>
      </c>
      <c r="BI1056" s="142" t="s">
        <v>327</v>
      </c>
      <c r="BM1056" s="142" t="s">
        <v>484</v>
      </c>
      <c r="BN1056" s="183" t="s">
        <v>596</v>
      </c>
      <c r="BO1056" s="91"/>
      <c r="BP1056" s="116"/>
      <c r="BQ1056" s="123"/>
    </row>
    <row r="1057" spans="53:69" ht="30">
      <c r="BA1057" s="31" t="str">
        <f t="shared" si="0"/>
        <v>K052</v>
      </c>
      <c r="BB1057" s="38" t="s">
        <v>108</v>
      </c>
      <c r="BH1057" s="142" t="s">
        <v>380</v>
      </c>
      <c r="BI1057" s="142" t="s">
        <v>328</v>
      </c>
      <c r="BM1057" s="142" t="s">
        <v>485</v>
      </c>
      <c r="BN1057" s="183" t="s">
        <v>597</v>
      </c>
      <c r="BO1057" s="92"/>
      <c r="BP1057" s="116"/>
      <c r="BQ1057" s="115"/>
    </row>
    <row r="1058" spans="53:69">
      <c r="BA1058" s="31" t="s">
        <v>860</v>
      </c>
      <c r="BB1058" s="38" t="s">
        <v>859</v>
      </c>
      <c r="BH1058" s="142" t="s">
        <v>381</v>
      </c>
      <c r="BI1058" s="142" t="s">
        <v>329</v>
      </c>
      <c r="BM1058" s="142" t="s">
        <v>486</v>
      </c>
      <c r="BN1058" s="183" t="s">
        <v>597</v>
      </c>
      <c r="BO1058" s="91"/>
      <c r="BP1058" s="116"/>
      <c r="BQ1058" s="115"/>
    </row>
    <row r="1059" spans="53:69">
      <c r="BA1059" s="31" t="str">
        <f t="shared" ref="BA1059:BA1084" si="1">MID(BB1059,1,4)</f>
        <v>N014</v>
      </c>
      <c r="BB1059" s="39" t="s">
        <v>100</v>
      </c>
      <c r="BH1059" s="142" t="s">
        <v>382</v>
      </c>
      <c r="BM1059" s="142" t="s">
        <v>487</v>
      </c>
      <c r="BN1059" s="183" t="s">
        <v>598</v>
      </c>
      <c r="BO1059" s="86"/>
      <c r="BP1059" s="125"/>
      <c r="BQ1059" s="117"/>
    </row>
    <row r="1060" spans="53:69">
      <c r="BA1060" s="31" t="str">
        <f t="shared" si="1"/>
        <v>O121</v>
      </c>
      <c r="BB1060" s="35" t="s">
        <v>137</v>
      </c>
      <c r="BH1060" s="142" t="s">
        <v>383</v>
      </c>
      <c r="BM1060" s="142" t="s">
        <v>488</v>
      </c>
      <c r="BN1060" s="183" t="s">
        <v>599</v>
      </c>
      <c r="BO1060" s="81"/>
      <c r="BP1060" s="125"/>
      <c r="BQ1060" s="117"/>
    </row>
    <row r="1061" spans="53:69">
      <c r="BA1061" s="31" t="str">
        <f t="shared" si="1"/>
        <v>P106</v>
      </c>
      <c r="BB1061" s="40" t="s">
        <v>133</v>
      </c>
      <c r="BH1061" s="142" t="s">
        <v>384</v>
      </c>
      <c r="BM1061" s="142" t="s">
        <v>489</v>
      </c>
      <c r="BN1061" s="183" t="s">
        <v>600</v>
      </c>
      <c r="BO1061" s="81"/>
      <c r="BP1061" s="126"/>
      <c r="BQ1061" s="113"/>
    </row>
    <row r="1062" spans="53:69">
      <c r="BA1062" s="31" t="str">
        <f t="shared" si="1"/>
        <v>P111</v>
      </c>
      <c r="BB1062" s="35" t="s">
        <v>101</v>
      </c>
      <c r="BH1062" s="142" t="s">
        <v>385</v>
      </c>
      <c r="BM1062" s="142" t="s">
        <v>490</v>
      </c>
      <c r="BN1062" s="183" t="s">
        <v>601</v>
      </c>
      <c r="BO1062" s="85"/>
      <c r="BP1062" s="116"/>
      <c r="BQ1062" s="122"/>
    </row>
    <row r="1063" spans="53:69">
      <c r="BA1063" s="31" t="str">
        <f t="shared" si="1"/>
        <v>P123</v>
      </c>
      <c r="BB1063" s="41" t="s">
        <v>141</v>
      </c>
      <c r="BH1063" s="142" t="s">
        <v>386</v>
      </c>
      <c r="BM1063" s="142" t="s">
        <v>491</v>
      </c>
      <c r="BN1063" s="183" t="s">
        <v>602</v>
      </c>
      <c r="BO1063" s="81"/>
      <c r="BP1063" s="114"/>
      <c r="BQ1063" s="122"/>
    </row>
    <row r="1064" spans="53:69">
      <c r="BA1064" s="31" t="str">
        <f t="shared" si="1"/>
        <v>PA01</v>
      </c>
      <c r="BB1064" s="35" t="s">
        <v>145</v>
      </c>
      <c r="BH1064" s="142" t="s">
        <v>387</v>
      </c>
      <c r="BM1064" s="142" t="s">
        <v>492</v>
      </c>
      <c r="BN1064" s="183" t="s">
        <v>603</v>
      </c>
      <c r="BO1064" s="81"/>
      <c r="BP1064" s="114"/>
      <c r="BQ1064" s="122"/>
    </row>
    <row r="1065" spans="53:69">
      <c r="BA1065" s="31" t="str">
        <f t="shared" si="1"/>
        <v>PA02</v>
      </c>
      <c r="BB1065" s="39" t="s">
        <v>99</v>
      </c>
      <c r="BH1065" s="142" t="s">
        <v>388</v>
      </c>
      <c r="BM1065" s="142" t="s">
        <v>493</v>
      </c>
      <c r="BN1065" s="183" t="s">
        <v>604</v>
      </c>
      <c r="BO1065" s="93"/>
      <c r="BP1065" s="114"/>
      <c r="BQ1065" s="122"/>
    </row>
    <row r="1066" spans="53:69">
      <c r="BA1066" s="31" t="str">
        <f t="shared" si="1"/>
        <v>PA03</v>
      </c>
      <c r="BB1066" s="41" t="s">
        <v>142</v>
      </c>
      <c r="BH1066" s="142" t="s">
        <v>389</v>
      </c>
      <c r="BM1066" s="142" t="s">
        <v>494</v>
      </c>
      <c r="BN1066" s="183" t="s">
        <v>605</v>
      </c>
      <c r="BO1066" s="81"/>
      <c r="BP1066" s="114"/>
      <c r="BQ1066" s="122"/>
    </row>
    <row r="1067" spans="53:69">
      <c r="BA1067" s="31" t="str">
        <f t="shared" si="1"/>
        <v>PA04</v>
      </c>
      <c r="BB1067" s="36" t="s">
        <v>129</v>
      </c>
      <c r="BH1067" s="142" t="s">
        <v>390</v>
      </c>
      <c r="BM1067" s="142" t="s">
        <v>495</v>
      </c>
      <c r="BN1067" s="183" t="s">
        <v>606</v>
      </c>
      <c r="BO1067" s="94"/>
      <c r="BP1067" s="116"/>
      <c r="BQ1067" s="121"/>
    </row>
    <row r="1068" spans="53:69">
      <c r="BA1068" s="31" t="str">
        <f t="shared" si="1"/>
        <v>PA05</v>
      </c>
      <c r="BB1068" s="36" t="s">
        <v>127</v>
      </c>
      <c r="BH1068" s="142" t="s">
        <v>391</v>
      </c>
      <c r="BM1068" s="142" t="s">
        <v>496</v>
      </c>
      <c r="BN1068" s="183" t="s">
        <v>607</v>
      </c>
      <c r="BO1068" s="86"/>
      <c r="BP1068" s="116"/>
      <c r="BQ1068" s="122"/>
    </row>
    <row r="1069" spans="53:69">
      <c r="BA1069" s="31" t="str">
        <f t="shared" si="1"/>
        <v>PA06</v>
      </c>
      <c r="BB1069" s="36" t="s">
        <v>128</v>
      </c>
      <c r="BH1069" s="142" t="s">
        <v>392</v>
      </c>
      <c r="BM1069" s="142" t="s">
        <v>497</v>
      </c>
      <c r="BN1069" s="183" t="s">
        <v>608</v>
      </c>
      <c r="BO1069" s="83"/>
      <c r="BP1069" s="116"/>
      <c r="BQ1069" s="123"/>
    </row>
    <row r="1070" spans="53:69">
      <c r="BA1070" s="31" t="str">
        <f t="shared" si="1"/>
        <v>PA07</v>
      </c>
      <c r="BB1070" s="38" t="s">
        <v>111</v>
      </c>
      <c r="BH1070" s="142" t="s">
        <v>393</v>
      </c>
      <c r="BM1070" s="142" t="s">
        <v>498</v>
      </c>
      <c r="BN1070" s="183" t="s">
        <v>609</v>
      </c>
      <c r="BO1070" s="83"/>
      <c r="BP1070" s="116"/>
      <c r="BQ1070" s="123"/>
    </row>
    <row r="1071" spans="53:69">
      <c r="BA1071" s="31" t="str">
        <f t="shared" si="1"/>
        <v>PA08</v>
      </c>
      <c r="BB1071" s="38" t="s">
        <v>119</v>
      </c>
      <c r="BH1071" s="142" t="s">
        <v>394</v>
      </c>
      <c r="BM1071" s="142" t="s">
        <v>499</v>
      </c>
      <c r="BN1071" s="183" t="s">
        <v>610</v>
      </c>
      <c r="BO1071" s="83"/>
      <c r="BP1071" s="116"/>
      <c r="BQ1071" s="121"/>
    </row>
    <row r="1072" spans="53:69">
      <c r="BA1072" s="31" t="str">
        <f t="shared" si="1"/>
        <v>MA10</v>
      </c>
      <c r="BB1072" s="41" t="s">
        <v>143</v>
      </c>
      <c r="BH1072" s="142" t="s">
        <v>395</v>
      </c>
      <c r="BM1072" s="142" t="s">
        <v>500</v>
      </c>
      <c r="BN1072" s="183" t="s">
        <v>611</v>
      </c>
      <c r="BO1072" s="81"/>
      <c r="BP1072" s="116"/>
      <c r="BQ1072" s="121"/>
    </row>
    <row r="1073" spans="53:69">
      <c r="BA1073" s="31" t="str">
        <f t="shared" si="1"/>
        <v>OA11</v>
      </c>
      <c r="BB1073" s="35" t="s">
        <v>138</v>
      </c>
      <c r="BN1073" s="183" t="s">
        <v>612</v>
      </c>
      <c r="BO1073" s="83"/>
      <c r="BP1073" s="116"/>
      <c r="BQ1073" s="121"/>
    </row>
    <row r="1074" spans="53:69">
      <c r="BA1074" s="31" t="str">
        <f t="shared" si="1"/>
        <v>PA09</v>
      </c>
      <c r="BB1074" s="39" t="s">
        <v>105</v>
      </c>
      <c r="BH1074" s="142" t="s">
        <v>396</v>
      </c>
      <c r="BM1074" s="142" t="s">
        <v>501</v>
      </c>
      <c r="BN1074" s="183" t="s">
        <v>613</v>
      </c>
      <c r="BO1074" s="92"/>
      <c r="BP1074" s="116"/>
      <c r="BQ1074" s="122"/>
    </row>
    <row r="1075" spans="53:69">
      <c r="BA1075" s="31" t="str">
        <f t="shared" si="1"/>
        <v>PA14</v>
      </c>
      <c r="BB1075" s="35" t="s">
        <v>103</v>
      </c>
      <c r="BH1075" s="142" t="s">
        <v>397</v>
      </c>
      <c r="BM1075" s="142" t="s">
        <v>502</v>
      </c>
      <c r="BN1075" s="183" t="s">
        <v>614</v>
      </c>
      <c r="BO1075" s="92"/>
      <c r="BP1075" s="116"/>
      <c r="BQ1075" s="121"/>
    </row>
    <row r="1076" spans="53:69">
      <c r="BA1076" s="31" t="str">
        <f t="shared" si="1"/>
        <v>PA15</v>
      </c>
      <c r="BB1076" s="41" t="s">
        <v>139</v>
      </c>
      <c r="BH1076" s="142" t="s">
        <v>398</v>
      </c>
      <c r="BM1076" s="142" t="s">
        <v>503</v>
      </c>
      <c r="BN1076" s="183" t="s">
        <v>615</v>
      </c>
      <c r="BO1076" s="92"/>
      <c r="BP1076" s="116"/>
      <c r="BQ1076" s="121"/>
    </row>
    <row r="1077" spans="53:69">
      <c r="BA1077" s="31" t="str">
        <f t="shared" si="1"/>
        <v>PA16</v>
      </c>
      <c r="BB1077" s="36" t="s">
        <v>125</v>
      </c>
      <c r="BH1077" s="142" t="s">
        <v>399</v>
      </c>
      <c r="BM1077" s="142" t="s">
        <v>504</v>
      </c>
      <c r="BN1077" s="183" t="s">
        <v>616</v>
      </c>
      <c r="BO1077" s="86"/>
      <c r="BP1077" s="116"/>
      <c r="BQ1077" s="121"/>
    </row>
    <row r="1078" spans="53:69">
      <c r="BA1078" s="31" t="str">
        <f t="shared" si="1"/>
        <v>PA17</v>
      </c>
      <c r="BB1078" s="38" t="s">
        <v>107</v>
      </c>
      <c r="BH1078" s="142" t="s">
        <v>400</v>
      </c>
      <c r="BM1078" s="142" t="s">
        <v>505</v>
      </c>
      <c r="BN1078" s="183" t="s">
        <v>617</v>
      </c>
      <c r="BO1078" s="92"/>
      <c r="BP1078" s="116"/>
      <c r="BQ1078" s="121"/>
    </row>
    <row r="1079" spans="53:69">
      <c r="BA1079" s="31" t="str">
        <f t="shared" si="1"/>
        <v>PA18</v>
      </c>
      <c r="BB1079" s="36" t="s">
        <v>131</v>
      </c>
      <c r="BH1079" s="142" t="s">
        <v>401</v>
      </c>
      <c r="BM1079" s="142" t="s">
        <v>506</v>
      </c>
      <c r="BN1079" s="183" t="s">
        <v>618</v>
      </c>
      <c r="BO1079" s="92"/>
      <c r="BP1079" s="116"/>
      <c r="BQ1079" s="120"/>
    </row>
    <row r="1080" spans="53:69">
      <c r="BA1080" s="31" t="str">
        <f t="shared" si="1"/>
        <v>PA19</v>
      </c>
      <c r="BB1080" s="38" t="s">
        <v>123</v>
      </c>
      <c r="BH1080" s="142" t="s">
        <v>402</v>
      </c>
      <c r="BM1080" s="142" t="s">
        <v>507</v>
      </c>
      <c r="BN1080" s="183" t="s">
        <v>619</v>
      </c>
      <c r="BO1080" s="92"/>
      <c r="BP1080" s="116"/>
      <c r="BQ1080" s="120"/>
    </row>
    <row r="1081" spans="53:69">
      <c r="BA1081" s="31" t="str">
        <f t="shared" si="1"/>
        <v>PA21</v>
      </c>
      <c r="BB1081" s="40" t="s">
        <v>132</v>
      </c>
      <c r="BH1081" s="142" t="s">
        <v>403</v>
      </c>
      <c r="BM1081" s="142" t="s">
        <v>508</v>
      </c>
      <c r="BN1081" s="183" t="s">
        <v>620</v>
      </c>
      <c r="BO1081" s="91"/>
      <c r="BP1081" s="116"/>
      <c r="BQ1081" s="122"/>
    </row>
    <row r="1082" spans="53:69">
      <c r="BA1082" s="31" t="str">
        <f t="shared" si="1"/>
        <v>PA22</v>
      </c>
      <c r="BB1082" s="36" t="s">
        <v>151</v>
      </c>
      <c r="BH1082" s="142" t="s">
        <v>404</v>
      </c>
      <c r="BM1082" s="142" t="s">
        <v>509</v>
      </c>
      <c r="BN1082" s="183" t="s">
        <v>621</v>
      </c>
      <c r="BO1082" s="91"/>
      <c r="BP1082" s="116"/>
      <c r="BQ1082" s="120"/>
    </row>
    <row r="1083" spans="53:69">
      <c r="BA1083" s="31" t="str">
        <f t="shared" si="1"/>
        <v>PA23</v>
      </c>
      <c r="BB1083" s="40" t="s">
        <v>136</v>
      </c>
      <c r="BC1083" s="62" t="s">
        <v>241</v>
      </c>
      <c r="BD1083" s="45" t="s">
        <v>243</v>
      </c>
      <c r="BH1083" s="142" t="s">
        <v>405</v>
      </c>
      <c r="BM1083" s="142" t="s">
        <v>510</v>
      </c>
      <c r="BN1083" s="183" t="s">
        <v>622</v>
      </c>
      <c r="BO1083" s="92"/>
      <c r="BP1083" s="116"/>
      <c r="BQ1083" s="120"/>
    </row>
    <row r="1084" spans="53:69">
      <c r="BA1084" s="31" t="str">
        <f t="shared" si="1"/>
        <v>PA25</v>
      </c>
      <c r="BB1084" s="183" t="s">
        <v>812</v>
      </c>
      <c r="BC1084" s="181" t="s">
        <v>232</v>
      </c>
      <c r="BD1084" s="182" t="s">
        <v>262</v>
      </c>
      <c r="BH1084" s="142" t="s">
        <v>406</v>
      </c>
      <c r="BM1084" s="142" t="s">
        <v>511</v>
      </c>
      <c r="BN1084" s="183" t="s">
        <v>623</v>
      </c>
      <c r="BO1084" s="92"/>
      <c r="BP1084" s="116"/>
      <c r="BQ1084" s="120"/>
    </row>
    <row r="1085" spans="53:69">
      <c r="BC1085" s="181" t="s">
        <v>233</v>
      </c>
      <c r="BD1085" s="182" t="s">
        <v>271</v>
      </c>
      <c r="BM1085" s="142" t="s">
        <v>512</v>
      </c>
      <c r="BN1085" s="183" t="s">
        <v>624</v>
      </c>
      <c r="BO1085" s="86"/>
      <c r="BP1085" s="116"/>
      <c r="BQ1085" s="120"/>
    </row>
    <row r="1086" spans="53:69">
      <c r="BC1086" s="181" t="s">
        <v>234</v>
      </c>
      <c r="BD1086" s="184" t="s">
        <v>272</v>
      </c>
      <c r="BN1086" s="183" t="s">
        <v>625</v>
      </c>
      <c r="BO1086" s="92"/>
      <c r="BP1086" s="116"/>
      <c r="BQ1086" s="115"/>
    </row>
    <row r="1087" spans="53:69">
      <c r="BC1087" s="181" t="s">
        <v>235</v>
      </c>
      <c r="BD1087" s="53" t="s">
        <v>270</v>
      </c>
      <c r="BM1087" s="142" t="s">
        <v>513</v>
      </c>
      <c r="BN1087" s="183" t="s">
        <v>626</v>
      </c>
      <c r="BO1087" s="83"/>
      <c r="BP1087" s="116"/>
      <c r="BQ1087" s="115"/>
    </row>
    <row r="1088" spans="53:69">
      <c r="BC1088" s="181" t="s">
        <v>236</v>
      </c>
      <c r="BD1088" s="53" t="s">
        <v>181</v>
      </c>
      <c r="BM1088" s="142" t="s">
        <v>514</v>
      </c>
      <c r="BN1088" s="183" t="s">
        <v>627</v>
      </c>
      <c r="BO1088" s="92"/>
      <c r="BP1088" s="116"/>
      <c r="BQ1088" s="122"/>
    </row>
    <row r="1089" spans="55:69">
      <c r="BC1089" s="181" t="s">
        <v>237</v>
      </c>
      <c r="BD1089" s="53" t="s">
        <v>183</v>
      </c>
      <c r="BM1089" s="142" t="s">
        <v>515</v>
      </c>
      <c r="BN1089" s="183" t="s">
        <v>628</v>
      </c>
      <c r="BO1089" s="86"/>
      <c r="BP1089" s="116"/>
      <c r="BQ1089" s="122"/>
    </row>
    <row r="1090" spans="55:69">
      <c r="BC1090" s="181" t="s">
        <v>238</v>
      </c>
      <c r="BD1090" s="53" t="s">
        <v>72</v>
      </c>
      <c r="BM1090" s="142" t="s">
        <v>516</v>
      </c>
      <c r="BN1090" s="183" t="s">
        <v>629</v>
      </c>
      <c r="BO1090" s="83"/>
      <c r="BP1090" s="116"/>
      <c r="BQ1090" s="122"/>
    </row>
    <row r="1091" spans="55:69">
      <c r="BC1091" s="181" t="s">
        <v>239</v>
      </c>
      <c r="BD1091" s="53" t="s">
        <v>186</v>
      </c>
      <c r="BM1091" s="142" t="s">
        <v>517</v>
      </c>
      <c r="BN1091" s="183" t="s">
        <v>630</v>
      </c>
      <c r="BO1091" s="83"/>
      <c r="BP1091" s="116"/>
      <c r="BQ1091" s="122"/>
    </row>
    <row r="1092" spans="55:69">
      <c r="BC1092" s="181" t="s">
        <v>240</v>
      </c>
      <c r="BD1092" s="53" t="s">
        <v>269</v>
      </c>
      <c r="BM1092" s="142" t="s">
        <v>518</v>
      </c>
      <c r="BN1092" s="183" t="s">
        <v>631</v>
      </c>
      <c r="BO1092" s="89"/>
      <c r="BP1092" s="116"/>
      <c r="BQ1092" s="115"/>
    </row>
    <row r="1093" spans="55:69">
      <c r="BC1093" s="56" t="s">
        <v>213</v>
      </c>
      <c r="BD1093" s="53" t="s">
        <v>189</v>
      </c>
      <c r="BM1093" s="142" t="s">
        <v>519</v>
      </c>
      <c r="BN1093" s="183" t="s">
        <v>632</v>
      </c>
      <c r="BO1093" s="83"/>
      <c r="BP1093" s="116"/>
      <c r="BQ1093" s="121"/>
    </row>
    <row r="1094" spans="55:69">
      <c r="BC1094" s="56" t="s">
        <v>214</v>
      </c>
      <c r="BD1094" s="53" t="s">
        <v>190</v>
      </c>
      <c r="BM1094" s="142" t="s">
        <v>520</v>
      </c>
      <c r="BN1094" s="183" t="s">
        <v>633</v>
      </c>
      <c r="BO1094" s="83"/>
      <c r="BP1094" s="116"/>
      <c r="BQ1094" s="121"/>
    </row>
    <row r="1095" spans="55:69">
      <c r="BC1095" s="56" t="s">
        <v>215</v>
      </c>
      <c r="BD1095" s="53" t="s">
        <v>273</v>
      </c>
      <c r="BM1095" s="142" t="s">
        <v>521</v>
      </c>
      <c r="BN1095" s="183" t="s">
        <v>634</v>
      </c>
      <c r="BO1095" s="83"/>
      <c r="BP1095" s="116"/>
      <c r="BQ1095" s="121"/>
    </row>
    <row r="1096" spans="55:69">
      <c r="BC1096" s="56" t="s">
        <v>216</v>
      </c>
      <c r="BD1096" s="53" t="s">
        <v>192</v>
      </c>
      <c r="BM1096" s="142" t="s">
        <v>522</v>
      </c>
      <c r="BN1096" s="183" t="s">
        <v>634</v>
      </c>
      <c r="BO1096" s="83"/>
      <c r="BP1096" s="116"/>
      <c r="BQ1096" s="115"/>
    </row>
    <row r="1097" spans="55:69">
      <c r="BC1097" s="56" t="s">
        <v>217</v>
      </c>
      <c r="BD1097" s="53" t="s">
        <v>193</v>
      </c>
      <c r="BM1097" s="142" t="s">
        <v>523</v>
      </c>
      <c r="BN1097" s="183" t="s">
        <v>635</v>
      </c>
      <c r="BO1097" s="83"/>
      <c r="BP1097" s="116"/>
      <c r="BQ1097" s="121"/>
    </row>
    <row r="1098" spans="55:69">
      <c r="BC1098" s="56" t="s">
        <v>218</v>
      </c>
      <c r="BD1098" s="53" t="s">
        <v>274</v>
      </c>
      <c r="BM1098" s="142" t="s">
        <v>524</v>
      </c>
      <c r="BN1098" s="183" t="s">
        <v>636</v>
      </c>
      <c r="BO1098" s="83"/>
      <c r="BP1098" s="116"/>
      <c r="BQ1098" s="115"/>
    </row>
    <row r="1099" spans="55:69">
      <c r="BC1099" s="56" t="s">
        <v>219</v>
      </c>
      <c r="BD1099" s="53" t="s">
        <v>275</v>
      </c>
      <c r="BM1099" s="142" t="s">
        <v>525</v>
      </c>
      <c r="BN1099" s="183" t="s">
        <v>637</v>
      </c>
      <c r="BO1099" s="83"/>
      <c r="BP1099" s="116"/>
      <c r="BQ1099" s="115"/>
    </row>
    <row r="1100" spans="55:69">
      <c r="BC1100" s="56" t="s">
        <v>220</v>
      </c>
      <c r="BD1100" s="53" t="s">
        <v>196</v>
      </c>
      <c r="BM1100" s="142" t="s">
        <v>526</v>
      </c>
      <c r="BN1100" s="183" t="s">
        <v>638</v>
      </c>
      <c r="BO1100" s="83"/>
      <c r="BP1100" s="116"/>
      <c r="BQ1100" s="115"/>
    </row>
    <row r="1101" spans="55:69">
      <c r="BC1101" s="64" t="s">
        <v>221</v>
      </c>
      <c r="BD1101" s="53" t="s">
        <v>276</v>
      </c>
      <c r="BM1101" s="142" t="s">
        <v>527</v>
      </c>
      <c r="BN1101" s="183" t="s">
        <v>639</v>
      </c>
      <c r="BO1101" s="86"/>
      <c r="BP1101" s="116"/>
      <c r="BQ1101" s="115"/>
    </row>
    <row r="1102" spans="55:69">
      <c r="BC1102" s="64" t="s">
        <v>222</v>
      </c>
      <c r="BD1102" s="53" t="s">
        <v>198</v>
      </c>
      <c r="BM1102" s="142" t="s">
        <v>528</v>
      </c>
      <c r="BN1102" s="183" t="s">
        <v>640</v>
      </c>
      <c r="BO1102" s="86"/>
      <c r="BP1102" s="125"/>
      <c r="BQ1102" s="122"/>
    </row>
    <row r="1103" spans="55:69">
      <c r="BC1103" s="64" t="s">
        <v>223</v>
      </c>
      <c r="BD1103" s="53" t="s">
        <v>199</v>
      </c>
      <c r="BM1103" s="142" t="s">
        <v>529</v>
      </c>
      <c r="BN1103" s="183" t="s">
        <v>641</v>
      </c>
      <c r="BO1103" s="86"/>
      <c r="BP1103" s="116"/>
      <c r="BQ1103" s="122"/>
    </row>
    <row r="1104" spans="55:69">
      <c r="BC1104" s="64" t="s">
        <v>224</v>
      </c>
      <c r="BD1104" s="53" t="s">
        <v>277</v>
      </c>
      <c r="BM1104" s="142" t="s">
        <v>530</v>
      </c>
      <c r="BN1104" s="183" t="s">
        <v>642</v>
      </c>
      <c r="BO1104" s="92"/>
      <c r="BP1104" s="125"/>
      <c r="BQ1104" s="122"/>
    </row>
    <row r="1105" spans="55:69">
      <c r="BC1105" s="64" t="s">
        <v>225</v>
      </c>
      <c r="BD1105" s="53" t="s">
        <v>278</v>
      </c>
      <c r="BM1105" s="142" t="s">
        <v>531</v>
      </c>
      <c r="BN1105" s="183" t="s">
        <v>643</v>
      </c>
      <c r="BO1105" s="92"/>
      <c r="BP1105" s="114"/>
      <c r="BQ1105" s="115"/>
    </row>
    <row r="1106" spans="55:69">
      <c r="BC1106" s="64" t="s">
        <v>226</v>
      </c>
      <c r="BD1106" s="53" t="s">
        <v>279</v>
      </c>
      <c r="BM1106" s="142" t="s">
        <v>532</v>
      </c>
      <c r="BN1106" s="183" t="s">
        <v>644</v>
      </c>
      <c r="BO1106" s="85"/>
      <c r="BP1106" s="114"/>
      <c r="BQ1106" s="123"/>
    </row>
    <row r="1107" spans="55:69">
      <c r="BC1107" s="64" t="s">
        <v>227</v>
      </c>
      <c r="BD1107" s="53" t="s">
        <v>285</v>
      </c>
      <c r="BE1107" s="68" t="s">
        <v>6</v>
      </c>
      <c r="BM1107" s="142" t="s">
        <v>533</v>
      </c>
      <c r="BN1107" s="183" t="s">
        <v>645</v>
      </c>
      <c r="BO1107" s="92"/>
      <c r="BP1107" s="114"/>
      <c r="BQ1107" s="123"/>
    </row>
    <row r="1108" spans="55:69">
      <c r="BC1108" s="64" t="s">
        <v>228</v>
      </c>
      <c r="BD1108" s="53" t="s">
        <v>280</v>
      </c>
      <c r="BE1108" s="68" t="s">
        <v>252</v>
      </c>
      <c r="BM1108" s="142" t="s">
        <v>534</v>
      </c>
      <c r="BN1108" s="183" t="s">
        <v>646</v>
      </c>
      <c r="BO1108" s="91"/>
      <c r="BP1108" s="143"/>
    </row>
    <row r="1109" spans="55:69">
      <c r="BC1109" s="64" t="s">
        <v>229</v>
      </c>
      <c r="BD1109" s="53" t="s">
        <v>281</v>
      </c>
      <c r="BE1109" s="68" t="s">
        <v>6</v>
      </c>
      <c r="BM1109" s="142" t="s">
        <v>535</v>
      </c>
      <c r="BN1109" s="183" t="s">
        <v>647</v>
      </c>
      <c r="BO1109" s="92"/>
      <c r="BP1109" s="143"/>
    </row>
    <row r="1110" spans="55:69">
      <c r="BC1110" s="64" t="s">
        <v>230</v>
      </c>
      <c r="BD1110" s="53" t="s">
        <v>282</v>
      </c>
      <c r="BE1110" s="68" t="s">
        <v>6</v>
      </c>
      <c r="BM1110" s="142" t="s">
        <v>536</v>
      </c>
      <c r="BN1110" s="183" t="s">
        <v>648</v>
      </c>
      <c r="BO1110" s="92"/>
      <c r="BP1110" s="143"/>
    </row>
    <row r="1111" spans="55:69">
      <c r="BC1111" s="64" t="s">
        <v>231</v>
      </c>
      <c r="BD1111" s="60" t="s">
        <v>283</v>
      </c>
      <c r="BE1111" s="60" t="s">
        <v>211</v>
      </c>
      <c r="BM1111" s="142" t="s">
        <v>537</v>
      </c>
      <c r="BN1111" s="183" t="s">
        <v>649</v>
      </c>
      <c r="BO1111" s="85"/>
      <c r="BP1111" s="143"/>
    </row>
    <row r="1112" spans="55:69" ht="15.75" thickBot="1">
      <c r="BM1112" s="142" t="s">
        <v>538</v>
      </c>
      <c r="BN1112" s="183" t="s">
        <v>650</v>
      </c>
      <c r="BO1112" s="92"/>
      <c r="BP1112" s="143"/>
    </row>
    <row r="1113" spans="55:69">
      <c r="BC1113" s="385" t="s">
        <v>243</v>
      </c>
      <c r="BD1113" s="386"/>
      <c r="BE1113" s="44" t="s">
        <v>261</v>
      </c>
      <c r="BM1113" s="142" t="s">
        <v>539</v>
      </c>
      <c r="BN1113" s="183" t="s">
        <v>651</v>
      </c>
      <c r="BO1113" s="92"/>
      <c r="BP1113" s="143"/>
    </row>
    <row r="1114" spans="55:69">
      <c r="BC1114" s="181" t="s">
        <v>156</v>
      </c>
      <c r="BD1114" s="182" t="s">
        <v>263</v>
      </c>
      <c r="BE1114" s="46" t="s">
        <v>158</v>
      </c>
      <c r="BM1114" s="142" t="s">
        <v>540</v>
      </c>
      <c r="BN1114" s="183" t="s">
        <v>652</v>
      </c>
      <c r="BO1114" s="85"/>
      <c r="BP1114" s="143"/>
    </row>
    <row r="1115" spans="55:69">
      <c r="BC1115" s="181" t="s">
        <v>156</v>
      </c>
      <c r="BD1115" s="182" t="s">
        <v>263</v>
      </c>
      <c r="BE1115" s="46" t="s">
        <v>159</v>
      </c>
      <c r="BM1115" s="142" t="s">
        <v>541</v>
      </c>
      <c r="BN1115" s="183" t="s">
        <v>653</v>
      </c>
      <c r="BO1115" s="85"/>
      <c r="BP1115" s="143"/>
    </row>
    <row r="1116" spans="55:69">
      <c r="BC1116" s="181" t="s">
        <v>160</v>
      </c>
      <c r="BD1116" s="182" t="s">
        <v>264</v>
      </c>
      <c r="BE1116" s="47" t="s">
        <v>161</v>
      </c>
      <c r="BM1116" s="142" t="s">
        <v>542</v>
      </c>
      <c r="BN1116" s="183" t="s">
        <v>654</v>
      </c>
      <c r="BO1116" s="81"/>
      <c r="BP1116" s="143"/>
    </row>
    <row r="1117" spans="55:69" ht="15.75">
      <c r="BC1117" s="181" t="s">
        <v>160</v>
      </c>
      <c r="BD1117" s="182" t="s">
        <v>264</v>
      </c>
      <c r="BE1117" s="48" t="s">
        <v>162</v>
      </c>
      <c r="BM1117" s="142" t="s">
        <v>543</v>
      </c>
      <c r="BN1117" s="183" t="s">
        <v>655</v>
      </c>
      <c r="BO1117" s="81"/>
      <c r="BP1117" s="143"/>
    </row>
    <row r="1118" spans="55:69" ht="15.75">
      <c r="BC1118" s="181" t="s">
        <v>160</v>
      </c>
      <c r="BD1118" s="182" t="s">
        <v>264</v>
      </c>
      <c r="BE1118" s="48" t="s">
        <v>163</v>
      </c>
      <c r="BM1118" s="142" t="s">
        <v>544</v>
      </c>
      <c r="BN1118" s="183" t="s">
        <v>656</v>
      </c>
      <c r="BO1118" s="81"/>
      <c r="BP1118" s="143"/>
    </row>
    <row r="1119" spans="55:69" ht="15.75">
      <c r="BC1119" s="181" t="s">
        <v>160</v>
      </c>
      <c r="BD1119" s="182" t="s">
        <v>264</v>
      </c>
      <c r="BE1119" s="49" t="s">
        <v>164</v>
      </c>
      <c r="BM1119" s="142" t="s">
        <v>545</v>
      </c>
      <c r="BN1119" s="183" t="s">
        <v>657</v>
      </c>
      <c r="BO1119" s="81"/>
      <c r="BP1119" s="143"/>
    </row>
    <row r="1120" spans="55:69">
      <c r="BC1120" s="181" t="s">
        <v>165</v>
      </c>
      <c r="BD1120" s="184" t="s">
        <v>265</v>
      </c>
      <c r="BE1120" s="50" t="s">
        <v>167</v>
      </c>
      <c r="BM1120" s="142" t="s">
        <v>546</v>
      </c>
      <c r="BN1120" s="183" t="s">
        <v>658</v>
      </c>
      <c r="BO1120" s="95"/>
      <c r="BP1120" s="143"/>
    </row>
    <row r="1121" spans="55:68">
      <c r="BC1121" s="181" t="s">
        <v>165</v>
      </c>
      <c r="BD1121" s="184" t="s">
        <v>265</v>
      </c>
      <c r="BE1121" s="50" t="s">
        <v>168</v>
      </c>
      <c r="BM1121" s="142" t="s">
        <v>547</v>
      </c>
      <c r="BN1121" s="183" t="s">
        <v>659</v>
      </c>
      <c r="BO1121" s="95"/>
      <c r="BP1121" s="143"/>
    </row>
    <row r="1122" spans="55:68" ht="15.75">
      <c r="BC1122" s="181" t="s">
        <v>165</v>
      </c>
      <c r="BD1122" s="184" t="s">
        <v>265</v>
      </c>
      <c r="BE1122" s="51" t="s">
        <v>169</v>
      </c>
      <c r="BM1122" s="142" t="s">
        <v>548</v>
      </c>
      <c r="BN1122" s="183" t="s">
        <v>660</v>
      </c>
      <c r="BO1122" s="95"/>
      <c r="BP1122" s="143"/>
    </row>
    <row r="1123" spans="55:68" ht="15.75">
      <c r="BC1123" s="181" t="s">
        <v>165</v>
      </c>
      <c r="BD1123" s="184" t="s">
        <v>265</v>
      </c>
      <c r="BE1123" s="49" t="s">
        <v>170</v>
      </c>
      <c r="BM1123" s="142" t="s">
        <v>549</v>
      </c>
      <c r="BN1123" s="183" t="s">
        <v>661</v>
      </c>
      <c r="BO1123" s="95"/>
      <c r="BP1123" s="143"/>
    </row>
    <row r="1124" spans="55:68" ht="15.75">
      <c r="BC1124" s="181" t="s">
        <v>165</v>
      </c>
      <c r="BD1124" s="184" t="s">
        <v>265</v>
      </c>
      <c r="BE1124" s="49" t="s">
        <v>171</v>
      </c>
      <c r="BM1124" s="142" t="s">
        <v>550</v>
      </c>
      <c r="BN1124" s="183" t="s">
        <v>662</v>
      </c>
      <c r="BO1124" s="95"/>
      <c r="BP1124" s="143"/>
    </row>
    <row r="1125" spans="55:68" ht="15.75">
      <c r="BC1125" s="181" t="s">
        <v>165</v>
      </c>
      <c r="BD1125" s="184" t="s">
        <v>265</v>
      </c>
      <c r="BE1125" s="49" t="s">
        <v>172</v>
      </c>
      <c r="BM1125" s="142" t="s">
        <v>551</v>
      </c>
      <c r="BN1125" s="183" t="s">
        <v>663</v>
      </c>
      <c r="BO1125" s="95"/>
      <c r="BP1125" s="143"/>
    </row>
    <row r="1126" spans="55:68" ht="31.5">
      <c r="BC1126" s="181" t="s">
        <v>165</v>
      </c>
      <c r="BD1126" s="184" t="s">
        <v>265</v>
      </c>
      <c r="BE1126" s="49" t="s">
        <v>173</v>
      </c>
      <c r="BM1126" s="142" t="s">
        <v>552</v>
      </c>
      <c r="BN1126" s="183" t="s">
        <v>664</v>
      </c>
      <c r="BO1126" s="95"/>
      <c r="BP1126" s="143"/>
    </row>
    <row r="1127" spans="55:68" ht="15.75">
      <c r="BC1127" s="181" t="s">
        <v>165</v>
      </c>
      <c r="BD1127" s="184" t="s">
        <v>265</v>
      </c>
      <c r="BE1127" s="49" t="s">
        <v>174</v>
      </c>
      <c r="BM1127" s="142" t="s">
        <v>553</v>
      </c>
      <c r="BN1127" s="183" t="s">
        <v>665</v>
      </c>
      <c r="BO1127" s="95"/>
      <c r="BP1127" s="143"/>
    </row>
    <row r="1128" spans="55:68" ht="31.5">
      <c r="BC1128" s="181" t="s">
        <v>165</v>
      </c>
      <c r="BD1128" s="184" t="s">
        <v>265</v>
      </c>
      <c r="BE1128" s="49" t="s">
        <v>175</v>
      </c>
      <c r="BM1128" s="142" t="s">
        <v>554</v>
      </c>
      <c r="BN1128" s="183" t="s">
        <v>666</v>
      </c>
      <c r="BO1128" s="81"/>
      <c r="BP1128" s="143"/>
    </row>
    <row r="1129" spans="55:68">
      <c r="BC1129" s="181" t="s">
        <v>176</v>
      </c>
      <c r="BD1129" s="53" t="s">
        <v>177</v>
      </c>
      <c r="BE1129" s="53" t="s">
        <v>177</v>
      </c>
      <c r="BM1129" s="142" t="s">
        <v>329</v>
      </c>
      <c r="BN1129" s="183" t="s">
        <v>667</v>
      </c>
      <c r="BO1129" s="92"/>
      <c r="BP1129" s="143"/>
    </row>
    <row r="1130" spans="55:68" ht="15.75">
      <c r="BC1130" s="181" t="s">
        <v>180</v>
      </c>
      <c r="BD1130" s="53" t="s">
        <v>181</v>
      </c>
      <c r="BE1130" s="66" t="s">
        <v>244</v>
      </c>
      <c r="BN1130" s="183" t="s">
        <v>668</v>
      </c>
      <c r="BO1130" s="96"/>
      <c r="BP1130" s="143"/>
    </row>
    <row r="1131" spans="55:68" ht="15.75">
      <c r="BC1131" s="181" t="s">
        <v>182</v>
      </c>
      <c r="BD1131" s="53" t="s">
        <v>183</v>
      </c>
      <c r="BE1131" s="66" t="s">
        <v>6</v>
      </c>
      <c r="BN1131" s="183" t="s">
        <v>669</v>
      </c>
      <c r="BO1131" s="97"/>
      <c r="BP1131" s="143"/>
    </row>
    <row r="1132" spans="55:68" ht="15.75">
      <c r="BC1132" s="181" t="s">
        <v>184</v>
      </c>
      <c r="BD1132" s="53" t="s">
        <v>72</v>
      </c>
      <c r="BE1132" s="66" t="s">
        <v>245</v>
      </c>
      <c r="BN1132" s="183" t="s">
        <v>670</v>
      </c>
      <c r="BO1132" s="98"/>
      <c r="BP1132" s="143"/>
    </row>
    <row r="1133" spans="55:68" ht="15.75">
      <c r="BC1133" s="181" t="s">
        <v>185</v>
      </c>
      <c r="BD1133" s="53" t="s">
        <v>186</v>
      </c>
      <c r="BE1133" s="66" t="s">
        <v>246</v>
      </c>
      <c r="BN1133" s="183" t="s">
        <v>671</v>
      </c>
      <c r="BO1133" s="98"/>
      <c r="BP1133" s="143"/>
    </row>
    <row r="1134" spans="55:68" ht="15.75">
      <c r="BC1134" s="181" t="s">
        <v>187</v>
      </c>
      <c r="BD1134" s="53" t="s">
        <v>188</v>
      </c>
      <c r="BE1134" s="66" t="s">
        <v>247</v>
      </c>
      <c r="BN1134" s="183" t="s">
        <v>672</v>
      </c>
      <c r="BO1134" s="97"/>
      <c r="BP1134" s="143"/>
    </row>
    <row r="1135" spans="55:68" ht="15.75">
      <c r="BC1135" s="56">
        <v>10</v>
      </c>
      <c r="BD1135" s="53" t="s">
        <v>189</v>
      </c>
      <c r="BE1135" s="66" t="s">
        <v>248</v>
      </c>
      <c r="BN1135" s="183" t="s">
        <v>673</v>
      </c>
      <c r="BO1135" s="82"/>
      <c r="BP1135" s="143"/>
    </row>
    <row r="1136" spans="55:68" ht="15.75">
      <c r="BC1136" s="56">
        <v>10</v>
      </c>
      <c r="BD1136" s="53" t="s">
        <v>189</v>
      </c>
      <c r="BE1136" s="66" t="s">
        <v>833</v>
      </c>
      <c r="BN1136" s="183" t="s">
        <v>674</v>
      </c>
      <c r="BO1136" s="98"/>
      <c r="BP1136" s="143"/>
    </row>
    <row r="1137" spans="55:68" ht="15.75">
      <c r="BC1137" s="56">
        <v>11</v>
      </c>
      <c r="BD1137" s="53" t="s">
        <v>190</v>
      </c>
      <c r="BE1137" s="66" t="s">
        <v>249</v>
      </c>
      <c r="BN1137" s="183" t="s">
        <v>675</v>
      </c>
      <c r="BO1137" s="82"/>
      <c r="BP1137" s="143"/>
    </row>
    <row r="1138" spans="55:68" ht="15.75">
      <c r="BC1138" s="56">
        <v>11</v>
      </c>
      <c r="BD1138" s="53" t="s">
        <v>190</v>
      </c>
      <c r="BE1138" s="66" t="s">
        <v>268</v>
      </c>
      <c r="BN1138" s="183" t="s">
        <v>676</v>
      </c>
      <c r="BO1138" s="82"/>
      <c r="BP1138" s="143"/>
    </row>
    <row r="1139" spans="55:68" ht="15.75">
      <c r="BC1139" s="56">
        <v>12</v>
      </c>
      <c r="BD1139" s="53" t="s">
        <v>266</v>
      </c>
      <c r="BE1139" s="66" t="s">
        <v>250</v>
      </c>
      <c r="BN1139" s="183" t="s">
        <v>677</v>
      </c>
      <c r="BO1139" s="81"/>
      <c r="BP1139" s="143"/>
    </row>
    <row r="1140" spans="55:68" ht="15.75">
      <c r="BC1140" s="56">
        <v>12</v>
      </c>
      <c r="BD1140" s="53" t="s">
        <v>266</v>
      </c>
      <c r="BE1140" s="66" t="s">
        <v>244</v>
      </c>
      <c r="BN1140" s="183" t="s">
        <v>678</v>
      </c>
      <c r="BO1140" s="85"/>
      <c r="BP1140" s="143"/>
    </row>
    <row r="1141" spans="55:68" ht="15.75">
      <c r="BC1141" s="56">
        <v>12</v>
      </c>
      <c r="BD1141" s="53" t="s">
        <v>266</v>
      </c>
      <c r="BE1141" s="66" t="s">
        <v>251</v>
      </c>
      <c r="BN1141" s="183" t="s">
        <v>679</v>
      </c>
      <c r="BO1141" s="85"/>
      <c r="BP1141" s="143"/>
    </row>
    <row r="1142" spans="55:68">
      <c r="BC1142" s="56">
        <v>13</v>
      </c>
      <c r="BD1142" s="53" t="s">
        <v>192</v>
      </c>
      <c r="BE1142" s="53" t="s">
        <v>252</v>
      </c>
      <c r="BN1142" s="183" t="s">
        <v>680</v>
      </c>
      <c r="BO1142" s="85"/>
      <c r="BP1142" s="143"/>
    </row>
    <row r="1143" spans="55:68">
      <c r="BC1143" s="56">
        <v>14</v>
      </c>
      <c r="BD1143" s="53" t="s">
        <v>193</v>
      </c>
      <c r="BE1143" s="53" t="s">
        <v>253</v>
      </c>
      <c r="BN1143" s="183" t="s">
        <v>681</v>
      </c>
      <c r="BO1143" s="85"/>
      <c r="BP1143" s="143"/>
    </row>
    <row r="1144" spans="55:68">
      <c r="BC1144" s="56">
        <v>15</v>
      </c>
      <c r="BD1144" s="53" t="s">
        <v>194</v>
      </c>
      <c r="BE1144" s="53" t="s">
        <v>410</v>
      </c>
      <c r="BN1144" s="183" t="s">
        <v>682</v>
      </c>
      <c r="BO1144" s="85"/>
      <c r="BP1144" s="143"/>
    </row>
    <row r="1145" spans="55:68">
      <c r="BC1145" s="56">
        <v>16</v>
      </c>
      <c r="BD1145" s="53" t="s">
        <v>195</v>
      </c>
      <c r="BE1145" s="53" t="s">
        <v>195</v>
      </c>
      <c r="BN1145" s="183" t="s">
        <v>683</v>
      </c>
      <c r="BO1145" s="85"/>
      <c r="BP1145" s="143"/>
    </row>
    <row r="1146" spans="55:68">
      <c r="BC1146" s="56">
        <v>17</v>
      </c>
      <c r="BD1146" s="53" t="s">
        <v>196</v>
      </c>
      <c r="BE1146" s="67" t="s">
        <v>254</v>
      </c>
      <c r="BN1146" s="183" t="s">
        <v>684</v>
      </c>
      <c r="BO1146" s="83"/>
      <c r="BP1146" s="143"/>
    </row>
    <row r="1147" spans="55:68">
      <c r="BC1147" s="56">
        <v>18</v>
      </c>
      <c r="BD1147" s="53" t="s">
        <v>197</v>
      </c>
      <c r="BE1147" s="67" t="s">
        <v>255</v>
      </c>
      <c r="BN1147" s="183" t="s">
        <v>685</v>
      </c>
      <c r="BO1147" s="83"/>
      <c r="BP1147" s="143"/>
    </row>
    <row r="1148" spans="55:68">
      <c r="BC1148" s="56">
        <v>19</v>
      </c>
      <c r="BD1148" s="53" t="s">
        <v>198</v>
      </c>
      <c r="BE1148" s="53" t="s">
        <v>256</v>
      </c>
      <c r="BN1148" s="183" t="s">
        <v>686</v>
      </c>
      <c r="BO1148" s="83"/>
      <c r="BP1148" s="143"/>
    </row>
    <row r="1149" spans="55:68">
      <c r="BC1149" s="56">
        <v>20</v>
      </c>
      <c r="BD1149" s="53" t="s">
        <v>199</v>
      </c>
      <c r="BE1149" s="53" t="s">
        <v>257</v>
      </c>
      <c r="BN1149" s="183" t="s">
        <v>687</v>
      </c>
      <c r="BO1149" s="85"/>
      <c r="BP1149" s="143"/>
    </row>
    <row r="1150" spans="55:68">
      <c r="BC1150" s="56">
        <v>21</v>
      </c>
      <c r="BD1150" s="53" t="s">
        <v>200</v>
      </c>
      <c r="BE1150" s="53" t="s">
        <v>258</v>
      </c>
      <c r="BN1150" s="183" t="s">
        <v>687</v>
      </c>
      <c r="BO1150" s="92"/>
      <c r="BP1150" s="143"/>
    </row>
    <row r="1151" spans="55:68">
      <c r="BC1151" s="56">
        <v>21</v>
      </c>
      <c r="BD1151" s="53" t="s">
        <v>200</v>
      </c>
      <c r="BE1151" s="53" t="s">
        <v>1082</v>
      </c>
      <c r="BN1151" s="183" t="s">
        <v>688</v>
      </c>
      <c r="BO1151" s="85"/>
      <c r="BP1151" s="143"/>
    </row>
    <row r="1152" spans="55:68">
      <c r="BC1152" s="56" t="s">
        <v>225</v>
      </c>
      <c r="BD1152" s="53" t="s">
        <v>284</v>
      </c>
      <c r="BE1152" s="53" t="s">
        <v>259</v>
      </c>
      <c r="BN1152" s="183" t="s">
        <v>689</v>
      </c>
      <c r="BO1152" s="86"/>
      <c r="BP1152" s="143"/>
    </row>
    <row r="1153" spans="55:68">
      <c r="BC1153" s="56">
        <v>23</v>
      </c>
      <c r="BD1153" s="53" t="s">
        <v>279</v>
      </c>
      <c r="BE1153" s="53" t="s">
        <v>260</v>
      </c>
      <c r="BN1153" s="183" t="s">
        <v>690</v>
      </c>
      <c r="BO1153" s="82"/>
      <c r="BP1153" s="143"/>
    </row>
    <row r="1154" spans="55:68">
      <c r="BC1154" s="56" t="s">
        <v>227</v>
      </c>
      <c r="BD1154" s="53" t="s">
        <v>285</v>
      </c>
      <c r="BE1154" s="68" t="s">
        <v>6</v>
      </c>
      <c r="BN1154" s="183" t="s">
        <v>691</v>
      </c>
      <c r="BO1154" s="82"/>
      <c r="BP1154" s="143"/>
    </row>
    <row r="1155" spans="55:68">
      <c r="BC1155" s="56" t="s">
        <v>228</v>
      </c>
      <c r="BD1155" s="53" t="s">
        <v>280</v>
      </c>
      <c r="BE1155" s="68" t="s">
        <v>252</v>
      </c>
      <c r="BN1155" s="183" t="s">
        <v>692</v>
      </c>
      <c r="BO1155" s="82"/>
      <c r="BP1155" s="143"/>
    </row>
    <row r="1156" spans="55:68">
      <c r="BC1156" s="56" t="s">
        <v>229</v>
      </c>
      <c r="BD1156" s="53" t="s">
        <v>281</v>
      </c>
      <c r="BE1156" s="68" t="s">
        <v>6</v>
      </c>
      <c r="BN1156" s="183" t="s">
        <v>693</v>
      </c>
      <c r="BO1156" s="94"/>
      <c r="BP1156" s="143"/>
    </row>
    <row r="1157" spans="55:68">
      <c r="BC1157" s="56" t="s">
        <v>230</v>
      </c>
      <c r="BD1157" s="53" t="s">
        <v>282</v>
      </c>
      <c r="BE1157" s="68" t="s">
        <v>6</v>
      </c>
      <c r="BN1157" s="183" t="s">
        <v>694</v>
      </c>
      <c r="BO1157" s="82"/>
      <c r="BP1157" s="143"/>
    </row>
    <row r="1158" spans="55:68">
      <c r="BC1158" s="59" t="s">
        <v>231</v>
      </c>
      <c r="BD1158" s="60" t="s">
        <v>283</v>
      </c>
      <c r="BE1158" s="60" t="s">
        <v>211</v>
      </c>
      <c r="BN1158" s="183" t="s">
        <v>695</v>
      </c>
      <c r="BO1158" s="82"/>
      <c r="BP1158" s="143"/>
    </row>
    <row r="1159" spans="55:68">
      <c r="BN1159" s="183" t="s">
        <v>696</v>
      </c>
      <c r="BO1159" s="82"/>
      <c r="BP1159" s="143"/>
    </row>
    <row r="1160" spans="55:68">
      <c r="BN1160" s="183" t="s">
        <v>697</v>
      </c>
      <c r="BO1160" s="86"/>
      <c r="BP1160" s="143"/>
    </row>
    <row r="1161" spans="55:68">
      <c r="BN1161" s="183" t="s">
        <v>698</v>
      </c>
      <c r="BO1161" s="92"/>
      <c r="BP1161" s="143"/>
    </row>
    <row r="1162" spans="55:68">
      <c r="BN1162" s="183" t="s">
        <v>699</v>
      </c>
      <c r="BO1162" s="92"/>
      <c r="BP1162" s="143"/>
    </row>
    <row r="1163" spans="55:68">
      <c r="BN1163" s="183" t="s">
        <v>700</v>
      </c>
      <c r="BO1163" s="92"/>
      <c r="BP1163" s="143"/>
    </row>
    <row r="1164" spans="55:68">
      <c r="BN1164" s="183" t="s">
        <v>701</v>
      </c>
      <c r="BO1164" s="83"/>
      <c r="BP1164" s="143"/>
    </row>
    <row r="1165" spans="55:68">
      <c r="BN1165" s="183" t="s">
        <v>702</v>
      </c>
      <c r="BO1165" s="83"/>
      <c r="BP1165" s="143"/>
    </row>
    <row r="1166" spans="55:68">
      <c r="BN1166" s="183" t="s">
        <v>703</v>
      </c>
      <c r="BO1166" s="83"/>
      <c r="BP1166" s="143"/>
    </row>
    <row r="1167" spans="55:68">
      <c r="BN1167" s="183" t="s">
        <v>704</v>
      </c>
      <c r="BO1167" s="83"/>
      <c r="BP1167" s="143"/>
    </row>
    <row r="1168" spans="55:68">
      <c r="BN1168" s="183" t="s">
        <v>704</v>
      </c>
      <c r="BO1168" s="83"/>
      <c r="BP1168" s="143"/>
    </row>
    <row r="1169" spans="66:68">
      <c r="BN1169" s="183" t="s">
        <v>705</v>
      </c>
      <c r="BO1169" s="83"/>
      <c r="BP1169" s="143"/>
    </row>
    <row r="1170" spans="66:68">
      <c r="BN1170" s="183" t="s">
        <v>706</v>
      </c>
      <c r="BO1170" s="83"/>
      <c r="BP1170" s="143"/>
    </row>
    <row r="1171" spans="66:68">
      <c r="BN1171" s="183" t="s">
        <v>707</v>
      </c>
      <c r="BO1171" s="99"/>
      <c r="BP1171" s="143"/>
    </row>
    <row r="1172" spans="66:68">
      <c r="BN1172" s="183" t="s">
        <v>708</v>
      </c>
      <c r="BO1172" s="100"/>
      <c r="BP1172" s="143"/>
    </row>
    <row r="1173" spans="66:68">
      <c r="BN1173" s="183" t="s">
        <v>708</v>
      </c>
      <c r="BO1173" s="99"/>
      <c r="BP1173" s="143"/>
    </row>
    <row r="1174" spans="66:68">
      <c r="BN1174" s="183" t="s">
        <v>709</v>
      </c>
      <c r="BO1174" s="100"/>
      <c r="BP1174" s="143"/>
    </row>
    <row r="1175" spans="66:68">
      <c r="BN1175" s="183" t="s">
        <v>710</v>
      </c>
      <c r="BO1175" s="99"/>
      <c r="BP1175" s="143"/>
    </row>
    <row r="1176" spans="66:68">
      <c r="BN1176" s="183" t="s">
        <v>710</v>
      </c>
      <c r="BO1176" s="99"/>
      <c r="BP1176" s="143"/>
    </row>
    <row r="1177" spans="66:68">
      <c r="BN1177" s="183" t="s">
        <v>711</v>
      </c>
      <c r="BO1177" s="100"/>
      <c r="BP1177" s="143"/>
    </row>
    <row r="1178" spans="66:68">
      <c r="BN1178" s="183" t="s">
        <v>712</v>
      </c>
      <c r="BO1178" s="99"/>
      <c r="BP1178" s="143"/>
    </row>
    <row r="1179" spans="66:68">
      <c r="BN1179" s="183" t="s">
        <v>713</v>
      </c>
      <c r="BO1179" s="101"/>
      <c r="BP1179" s="143"/>
    </row>
    <row r="1180" spans="66:68">
      <c r="BN1180" s="183" t="s">
        <v>714</v>
      </c>
      <c r="BO1180" s="101"/>
      <c r="BP1180" s="143"/>
    </row>
    <row r="1181" spans="66:68">
      <c r="BN1181" s="183" t="s">
        <v>715</v>
      </c>
      <c r="BO1181" s="101"/>
      <c r="BP1181" s="143"/>
    </row>
    <row r="1182" spans="66:68">
      <c r="BN1182" s="183" t="s">
        <v>716</v>
      </c>
      <c r="BO1182" s="101"/>
      <c r="BP1182" s="143"/>
    </row>
    <row r="1183" spans="66:68">
      <c r="BN1183" s="183" t="s">
        <v>717</v>
      </c>
      <c r="BO1183" s="101"/>
      <c r="BP1183" s="143"/>
    </row>
    <row r="1184" spans="66:68">
      <c r="BN1184" s="183" t="s">
        <v>718</v>
      </c>
      <c r="BO1184" s="102"/>
      <c r="BP1184" s="143"/>
    </row>
    <row r="1185" spans="66:68">
      <c r="BN1185" s="183" t="s">
        <v>719</v>
      </c>
      <c r="BO1185" s="83"/>
      <c r="BP1185" s="143"/>
    </row>
    <row r="1186" spans="66:68">
      <c r="BN1186" s="183" t="s">
        <v>720</v>
      </c>
      <c r="BO1186" s="83"/>
      <c r="BP1186" s="143"/>
    </row>
    <row r="1187" spans="66:68">
      <c r="BN1187" s="183" t="s">
        <v>721</v>
      </c>
      <c r="BO1187" s="83"/>
      <c r="BP1187" s="143"/>
    </row>
    <row r="1188" spans="66:68">
      <c r="BN1188" s="183" t="s">
        <v>722</v>
      </c>
      <c r="BO1188" s="83"/>
      <c r="BP1188" s="143"/>
    </row>
    <row r="1189" spans="66:68">
      <c r="BN1189" s="183" t="s">
        <v>723</v>
      </c>
      <c r="BO1189" s="85"/>
      <c r="BP1189" s="143"/>
    </row>
    <row r="1190" spans="66:68">
      <c r="BN1190" s="183" t="s">
        <v>723</v>
      </c>
      <c r="BO1190" s="81"/>
      <c r="BP1190" s="143"/>
    </row>
    <row r="1191" spans="66:68">
      <c r="BN1191" s="183" t="s">
        <v>724</v>
      </c>
      <c r="BO1191" s="83"/>
      <c r="BP1191" s="143"/>
    </row>
    <row r="1192" spans="66:68">
      <c r="BN1192" s="183" t="s">
        <v>725</v>
      </c>
      <c r="BO1192" s="81"/>
      <c r="BP1192" s="143"/>
    </row>
    <row r="1193" spans="66:68">
      <c r="BN1193" s="183" t="s">
        <v>726</v>
      </c>
      <c r="BO1193" s="85"/>
      <c r="BP1193" s="143"/>
    </row>
    <row r="1194" spans="66:68">
      <c r="BN1194" s="183" t="s">
        <v>727</v>
      </c>
      <c r="BO1194" s="92"/>
      <c r="BP1194" s="143"/>
    </row>
    <row r="1195" spans="66:68">
      <c r="BN1195" s="183" t="s">
        <v>728</v>
      </c>
      <c r="BO1195" s="92"/>
      <c r="BP1195" s="143"/>
    </row>
    <row r="1196" spans="66:68">
      <c r="BN1196" s="183" t="s">
        <v>729</v>
      </c>
      <c r="BO1196" s="92"/>
      <c r="BP1196" s="143"/>
    </row>
    <row r="1197" spans="66:68">
      <c r="BN1197" s="183" t="s">
        <v>730</v>
      </c>
      <c r="BO1197" s="103"/>
      <c r="BP1197" s="143"/>
    </row>
    <row r="1198" spans="66:68">
      <c r="BN1198" s="183" t="s">
        <v>730</v>
      </c>
      <c r="BO1198" s="104"/>
      <c r="BP1198" s="143"/>
    </row>
    <row r="1199" spans="66:68">
      <c r="BN1199" s="183" t="s">
        <v>731</v>
      </c>
      <c r="BO1199" s="96"/>
      <c r="BP1199" s="143"/>
    </row>
    <row r="1200" spans="66:68">
      <c r="BN1200" s="183" t="s">
        <v>732</v>
      </c>
      <c r="BO1200" s="105"/>
      <c r="BP1200" s="143"/>
    </row>
    <row r="1201" spans="66:68">
      <c r="BN1201" s="183" t="s">
        <v>733</v>
      </c>
      <c r="BO1201" s="105"/>
      <c r="BP1201" s="143"/>
    </row>
    <row r="1202" spans="66:68">
      <c r="BN1202" s="183" t="s">
        <v>734</v>
      </c>
      <c r="BO1202" s="106"/>
      <c r="BP1202" s="143"/>
    </row>
    <row r="1203" spans="66:68">
      <c r="BN1203" s="183" t="s">
        <v>735</v>
      </c>
      <c r="BO1203" s="106"/>
      <c r="BP1203" s="143"/>
    </row>
    <row r="1204" spans="66:68">
      <c r="BN1204" s="183" t="s">
        <v>736</v>
      </c>
      <c r="BO1204" s="106"/>
      <c r="BP1204" s="143"/>
    </row>
    <row r="1205" spans="66:68">
      <c r="BN1205" s="183" t="s">
        <v>737</v>
      </c>
      <c r="BO1205" s="96"/>
      <c r="BP1205" s="143"/>
    </row>
    <row r="1206" spans="66:68">
      <c r="BN1206" s="183" t="s">
        <v>738</v>
      </c>
      <c r="BO1206" s="104"/>
      <c r="BP1206" s="143"/>
    </row>
    <row r="1207" spans="66:68">
      <c r="BN1207" s="183" t="s">
        <v>739</v>
      </c>
      <c r="BO1207" s="104"/>
      <c r="BP1207" s="143"/>
    </row>
    <row r="1208" spans="66:68">
      <c r="BN1208" s="183" t="s">
        <v>740</v>
      </c>
      <c r="BO1208" s="104"/>
      <c r="BP1208" s="143"/>
    </row>
    <row r="1209" spans="66:68">
      <c r="BN1209" s="183" t="s">
        <v>741</v>
      </c>
      <c r="BO1209" s="104"/>
      <c r="BP1209" s="143"/>
    </row>
    <row r="1210" spans="66:68">
      <c r="BN1210" s="183" t="s">
        <v>742</v>
      </c>
      <c r="BO1210" s="104"/>
      <c r="BP1210" s="143"/>
    </row>
    <row r="1211" spans="66:68">
      <c r="BN1211" s="183" t="s">
        <v>743</v>
      </c>
      <c r="BO1211" s="104"/>
      <c r="BP1211" s="143"/>
    </row>
    <row r="1212" spans="66:68">
      <c r="BN1212" s="183" t="s">
        <v>744</v>
      </c>
      <c r="BO1212" s="107"/>
      <c r="BP1212" s="143"/>
    </row>
    <row r="1213" spans="66:68">
      <c r="BN1213" s="183" t="s">
        <v>745</v>
      </c>
      <c r="BO1213" s="103"/>
      <c r="BP1213" s="143"/>
    </row>
    <row r="1214" spans="66:68">
      <c r="BN1214" s="183" t="s">
        <v>746</v>
      </c>
      <c r="BO1214" s="103"/>
      <c r="BP1214" s="143"/>
    </row>
    <row r="1215" spans="66:68">
      <c r="BN1215" s="183" t="s">
        <v>747</v>
      </c>
      <c r="BO1215" s="103"/>
      <c r="BP1215" s="143"/>
    </row>
    <row r="1216" spans="66:68">
      <c r="BN1216" s="183" t="s">
        <v>748</v>
      </c>
      <c r="BO1216" s="103"/>
      <c r="BP1216" s="143"/>
    </row>
    <row r="1217" spans="66:68">
      <c r="BN1217" s="183" t="s">
        <v>749</v>
      </c>
      <c r="BO1217" s="108"/>
      <c r="BP1217" s="143"/>
    </row>
    <row r="1218" spans="66:68">
      <c r="BN1218" s="183" t="s">
        <v>750</v>
      </c>
      <c r="BO1218" s="109"/>
      <c r="BP1218" s="143"/>
    </row>
    <row r="1219" spans="66:68">
      <c r="BN1219" s="183" t="s">
        <v>751</v>
      </c>
      <c r="BO1219" s="104"/>
      <c r="BP1219" s="143"/>
    </row>
    <row r="1220" spans="66:68">
      <c r="BN1220" s="183" t="s">
        <v>752</v>
      </c>
      <c r="BO1220" s="104"/>
      <c r="BP1220" s="143"/>
    </row>
    <row r="1221" spans="66:68">
      <c r="BN1221" s="183" t="s">
        <v>753</v>
      </c>
      <c r="BO1221" s="104"/>
      <c r="BP1221" s="143"/>
    </row>
    <row r="1222" spans="66:68">
      <c r="BN1222" s="183" t="s">
        <v>754</v>
      </c>
      <c r="BO1222" s="104"/>
      <c r="BP1222" s="143"/>
    </row>
    <row r="1223" spans="66:68">
      <c r="BN1223" s="183" t="s">
        <v>755</v>
      </c>
      <c r="BO1223" s="104"/>
      <c r="BP1223" s="143"/>
    </row>
    <row r="1224" spans="66:68">
      <c r="BN1224" s="183" t="s">
        <v>756</v>
      </c>
      <c r="BO1224" s="104"/>
      <c r="BP1224" s="143"/>
    </row>
    <row r="1225" spans="66:68">
      <c r="BN1225" s="183" t="s">
        <v>757</v>
      </c>
      <c r="BO1225" s="104"/>
      <c r="BP1225" s="143"/>
    </row>
    <row r="1226" spans="66:68">
      <c r="BN1226" s="183" t="s">
        <v>758</v>
      </c>
      <c r="BO1226" s="104"/>
      <c r="BP1226" s="143"/>
    </row>
    <row r="1227" spans="66:68">
      <c r="BN1227" s="183" t="s">
        <v>759</v>
      </c>
      <c r="BO1227" s="104"/>
      <c r="BP1227" s="143"/>
    </row>
    <row r="1228" spans="66:68">
      <c r="BN1228" s="183" t="s">
        <v>760</v>
      </c>
      <c r="BO1228" s="104"/>
      <c r="BP1228" s="143"/>
    </row>
    <row r="1229" spans="66:68">
      <c r="BN1229" s="183" t="s">
        <v>761</v>
      </c>
      <c r="BO1229" s="104"/>
      <c r="BP1229" s="143"/>
    </row>
    <row r="1230" spans="66:68">
      <c r="BN1230" s="183" t="s">
        <v>762</v>
      </c>
      <c r="BO1230" s="110"/>
      <c r="BP1230" s="143"/>
    </row>
    <row r="1231" spans="66:68">
      <c r="BN1231" s="183" t="s">
        <v>763</v>
      </c>
      <c r="BO1231" s="110"/>
      <c r="BP1231" s="143"/>
    </row>
    <row r="1232" spans="66:68">
      <c r="BN1232" s="183" t="s">
        <v>764</v>
      </c>
      <c r="BO1232" s="106"/>
      <c r="BP1232" s="143"/>
    </row>
    <row r="1233" spans="66:68">
      <c r="BN1233" s="183" t="s">
        <v>765</v>
      </c>
      <c r="BO1233" s="106"/>
      <c r="BP1233" s="143"/>
    </row>
    <row r="1234" spans="66:68">
      <c r="BN1234" s="183" t="s">
        <v>766</v>
      </c>
      <c r="BO1234" s="103"/>
      <c r="BP1234" s="143"/>
    </row>
    <row r="1235" spans="66:68">
      <c r="BN1235" s="183" t="s">
        <v>767</v>
      </c>
      <c r="BO1235" s="103"/>
      <c r="BP1235" s="143"/>
    </row>
    <row r="1236" spans="66:68">
      <c r="BN1236" s="183" t="s">
        <v>768</v>
      </c>
      <c r="BO1236" s="106"/>
      <c r="BP1236" s="143"/>
    </row>
    <row r="1237" spans="66:68">
      <c r="BN1237" s="183" t="s">
        <v>769</v>
      </c>
      <c r="BO1237" s="106"/>
      <c r="BP1237" s="143"/>
    </row>
    <row r="1238" spans="66:68">
      <c r="BN1238" s="183" t="s">
        <v>770</v>
      </c>
      <c r="BO1238" s="84"/>
      <c r="BP1238" s="143"/>
    </row>
    <row r="1239" spans="66:68">
      <c r="BN1239" s="183" t="s">
        <v>771</v>
      </c>
      <c r="BO1239" s="84"/>
      <c r="BP1239" s="143"/>
    </row>
    <row r="1240" spans="66:68">
      <c r="BN1240" s="183" t="s">
        <v>772</v>
      </c>
      <c r="BO1240" s="89"/>
      <c r="BP1240" s="143"/>
    </row>
    <row r="1241" spans="66:68">
      <c r="BN1241" s="183" t="s">
        <v>773</v>
      </c>
      <c r="BO1241" s="84"/>
      <c r="BP1241" s="143"/>
    </row>
    <row r="1242" spans="66:68">
      <c r="BN1242" s="183" t="s">
        <v>774</v>
      </c>
      <c r="BO1242" s="84"/>
      <c r="BP1242" s="143"/>
    </row>
    <row r="1243" spans="66:68">
      <c r="BN1243" s="183" t="s">
        <v>775</v>
      </c>
      <c r="BO1243" s="94"/>
      <c r="BP1243" s="143"/>
    </row>
    <row r="1244" spans="66:68">
      <c r="BN1244" s="183" t="s">
        <v>776</v>
      </c>
      <c r="BO1244" s="84"/>
      <c r="BP1244" s="143"/>
    </row>
    <row r="1245" spans="66:68">
      <c r="BN1245" s="183" t="s">
        <v>777</v>
      </c>
      <c r="BO1245" s="94"/>
      <c r="BP1245" s="143"/>
    </row>
    <row r="1246" spans="66:68">
      <c r="BN1246" s="183" t="s">
        <v>778</v>
      </c>
      <c r="BO1246" s="81"/>
      <c r="BP1246" s="143"/>
    </row>
    <row r="1247" spans="66:68">
      <c r="BN1247" s="183" t="s">
        <v>779</v>
      </c>
      <c r="BO1247" s="81"/>
      <c r="BP1247" s="143"/>
    </row>
    <row r="1248" spans="66:68">
      <c r="BN1248" s="183" t="s">
        <v>780</v>
      </c>
      <c r="BO1248" s="81"/>
      <c r="BP1248" s="143"/>
    </row>
    <row r="1249" spans="66:68">
      <c r="BN1249" s="183" t="s">
        <v>781</v>
      </c>
      <c r="BO1249" s="81"/>
      <c r="BP1249" s="143"/>
    </row>
    <row r="1250" spans="66:68">
      <c r="BN1250" s="183" t="s">
        <v>782</v>
      </c>
      <c r="BO1250" s="81"/>
      <c r="BP1250" s="143"/>
    </row>
    <row r="1251" spans="66:68">
      <c r="BN1251" s="183" t="s">
        <v>783</v>
      </c>
      <c r="BO1251" s="81"/>
      <c r="BP1251" s="143"/>
    </row>
    <row r="1252" spans="66:68">
      <c r="BN1252" s="183" t="s">
        <v>784</v>
      </c>
      <c r="BO1252" s="81"/>
      <c r="BP1252" s="143"/>
    </row>
    <row r="1253" spans="66:68">
      <c r="BN1253" s="183" t="s">
        <v>785</v>
      </c>
      <c r="BO1253" s="81"/>
      <c r="BP1253" s="143"/>
    </row>
    <row r="1254" spans="66:68">
      <c r="BN1254" s="183" t="s">
        <v>786</v>
      </c>
      <c r="BO1254" s="103"/>
      <c r="BP1254" s="143"/>
    </row>
    <row r="1255" spans="66:68">
      <c r="BN1255" s="183" t="s">
        <v>787</v>
      </c>
      <c r="BO1255" s="111"/>
      <c r="BP1255" s="143"/>
    </row>
    <row r="1256" spans="66:68">
      <c r="BO1256" s="81"/>
      <c r="BP1256" s="143"/>
    </row>
  </sheetData>
  <dataConsolidate/>
  <mergeCells count="183">
    <mergeCell ref="BC1022:BC1030"/>
    <mergeCell ref="BD1022:BD1030"/>
    <mergeCell ref="BC1113:BD1113"/>
    <mergeCell ref="BC1014:BF1014"/>
    <mergeCell ref="BC1016:BC1017"/>
    <mergeCell ref="BD1016:BD1017"/>
    <mergeCell ref="BC1018:BC1021"/>
    <mergeCell ref="BD1018:BD1021"/>
    <mergeCell ref="BF1018:BF1021"/>
    <mergeCell ref="A58:T58"/>
    <mergeCell ref="U58:AN58"/>
    <mergeCell ref="A59:E59"/>
    <mergeCell ref="F59:S59"/>
    <mergeCell ref="T59:T60"/>
    <mergeCell ref="U59:AN59"/>
    <mergeCell ref="A53:Y53"/>
    <mergeCell ref="A54:B54"/>
    <mergeCell ref="C54:Y54"/>
    <mergeCell ref="A55:B55"/>
    <mergeCell ref="C55:Y55"/>
    <mergeCell ref="A57:AN57"/>
    <mergeCell ref="A51:B51"/>
    <mergeCell ref="L51:M51"/>
    <mergeCell ref="N51:O51"/>
    <mergeCell ref="P51:Q51"/>
    <mergeCell ref="W51:X51"/>
    <mergeCell ref="A52:B52"/>
    <mergeCell ref="L52:M52"/>
    <mergeCell ref="N52:O52"/>
    <mergeCell ref="P52:Q52"/>
    <mergeCell ref="W52:X52"/>
    <mergeCell ref="A48:E48"/>
    <mergeCell ref="F48:J48"/>
    <mergeCell ref="K48:K50"/>
    <mergeCell ref="L48:Y48"/>
    <mergeCell ref="A49:B50"/>
    <mergeCell ref="C49:C50"/>
    <mergeCell ref="E49:E50"/>
    <mergeCell ref="F49:F50"/>
    <mergeCell ref="G49:H50"/>
    <mergeCell ref="I49:I50"/>
    <mergeCell ref="J49:J50"/>
    <mergeCell ref="L49:Q49"/>
    <mergeCell ref="R49:V49"/>
    <mergeCell ref="W49:X50"/>
    <mergeCell ref="Y49:Y50"/>
    <mergeCell ref="L50:M50"/>
    <mergeCell ref="N50:O50"/>
    <mergeCell ref="P50:Q50"/>
    <mergeCell ref="S50:T50"/>
    <mergeCell ref="F45:G45"/>
    <mergeCell ref="I45:J45"/>
    <mergeCell ref="L45:N45"/>
    <mergeCell ref="A46:Y46"/>
    <mergeCell ref="A47:J47"/>
    <mergeCell ref="K47:Y47"/>
    <mergeCell ref="F43:G43"/>
    <mergeCell ref="I43:J43"/>
    <mergeCell ref="L43:N43"/>
    <mergeCell ref="F44:G44"/>
    <mergeCell ref="I44:J44"/>
    <mergeCell ref="L44:N44"/>
    <mergeCell ref="F41:G41"/>
    <mergeCell ref="I41:J41"/>
    <mergeCell ref="L41:N41"/>
    <mergeCell ref="F42:G42"/>
    <mergeCell ref="I42:J42"/>
    <mergeCell ref="L42:N42"/>
    <mergeCell ref="F39:G39"/>
    <mergeCell ref="I39:J39"/>
    <mergeCell ref="L39:N39"/>
    <mergeCell ref="F40:G40"/>
    <mergeCell ref="I40:J40"/>
    <mergeCell ref="L40:N40"/>
    <mergeCell ref="F37:G37"/>
    <mergeCell ref="I37:J37"/>
    <mergeCell ref="L37:N37"/>
    <mergeCell ref="F38:G38"/>
    <mergeCell ref="I38:J38"/>
    <mergeCell ref="L38:N38"/>
    <mergeCell ref="F35:G35"/>
    <mergeCell ref="I35:J35"/>
    <mergeCell ref="L35:N35"/>
    <mergeCell ref="F36:G36"/>
    <mergeCell ref="I36:J36"/>
    <mergeCell ref="L36:N36"/>
    <mergeCell ref="F33:G33"/>
    <mergeCell ref="I33:J33"/>
    <mergeCell ref="L33:N33"/>
    <mergeCell ref="F34:G34"/>
    <mergeCell ref="I34:J34"/>
    <mergeCell ref="L34:N34"/>
    <mergeCell ref="F31:G31"/>
    <mergeCell ref="I31:J31"/>
    <mergeCell ref="L31:N31"/>
    <mergeCell ref="F32:G32"/>
    <mergeCell ref="I32:J32"/>
    <mergeCell ref="L32:N32"/>
    <mergeCell ref="F29:G29"/>
    <mergeCell ref="I29:J29"/>
    <mergeCell ref="L29:N29"/>
    <mergeCell ref="F30:G30"/>
    <mergeCell ref="I30:J30"/>
    <mergeCell ref="L30:N30"/>
    <mergeCell ref="F27:G27"/>
    <mergeCell ref="I27:J27"/>
    <mergeCell ref="L27:N27"/>
    <mergeCell ref="F28:G28"/>
    <mergeCell ref="I28:J28"/>
    <mergeCell ref="L28:N28"/>
    <mergeCell ref="F25:G25"/>
    <mergeCell ref="I25:J25"/>
    <mergeCell ref="L25:N25"/>
    <mergeCell ref="F26:G26"/>
    <mergeCell ref="I26:J26"/>
    <mergeCell ref="L26:N26"/>
    <mergeCell ref="F23:G23"/>
    <mergeCell ref="I23:J23"/>
    <mergeCell ref="L23:N23"/>
    <mergeCell ref="F24:G24"/>
    <mergeCell ref="I24:J24"/>
    <mergeCell ref="L24:N24"/>
    <mergeCell ref="F21:G21"/>
    <mergeCell ref="I21:J21"/>
    <mergeCell ref="L21:N21"/>
    <mergeCell ref="F22:G22"/>
    <mergeCell ref="I22:J22"/>
    <mergeCell ref="L22:N22"/>
    <mergeCell ref="W16:X16"/>
    <mergeCell ref="B18:Y18"/>
    <mergeCell ref="A19:A23"/>
    <mergeCell ref="B19:B23"/>
    <mergeCell ref="F19:G19"/>
    <mergeCell ref="I19:J19"/>
    <mergeCell ref="L19:N19"/>
    <mergeCell ref="F20:G20"/>
    <mergeCell ref="I20:J20"/>
    <mergeCell ref="L20:N20"/>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9:Y45">
      <formula1>$AI$6:$AI$8</formula1>
    </dataValidation>
    <dataValidation type="list" allowBlank="1" showInputMessage="1" showErrorMessage="1" error="!!Debe elegir el tipo de indicador de la lista!!" prompt="!!Seleccione el tipo de indicador!!" sqref="H19:H45">
      <formula1>$AC$6:$AC$7</formula1>
    </dataValidation>
    <dataValidation type="list" allowBlank="1" showInputMessage="1" showErrorMessage="1" error="!!Debe seleccionar de la lista la frecuencia que mide el indicador!!" prompt="!!Seleccione la frecuencia para medir el indicador!!" sqref="L19:N45">
      <formula1>$Z$6:$Z$13</formula1>
    </dataValidation>
    <dataValidation type="list" allowBlank="1" showInputMessage="1" showErrorMessage="1" error="!!Debe seleccionar de la lista el sentido de medición del indicador!!!!" prompt="!!Seleccione el sentido de medición del indicador!!" sqref="K19:K45">
      <formula1>$AF$6:$AF$7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9:G45">
      <formula1>$AE$6:$AE$10</formula1>
    </dataValidation>
    <dataValidation type="list" allowBlank="1" showInputMessage="1" showErrorMessage="1" error="!!Debe elegir la dimennsión que mide el indicador!!" prompt="!!Seleccione la dimensión que mide el indicador!!" sqref="I19:I45">
      <formula1>$AD$6:$AD$9</formula1>
    </dataValidation>
    <dataValidation allowBlank="1" showInputMessage="1" showErrorMessage="1" error="!!Registre en números relativos, la meta programada al trimestre de reporte!!" prompt="!!Registre en números relativos, la meta programada al trimestre de reporte!!" sqref="X19:X40 AJ44 X42:X45"/>
    <dataValidation allowBlank="1" showInputMessage="1" showErrorMessage="1" prompt="!!Registre la meta Programada al trimestre de reporte!!" sqref="W21:W22 U19 W31 V19:V40 AH44:AI44 W43:W45 V42:V45"/>
    <dataValidation allowBlank="1" showInputMessage="1" showErrorMessage="1" error="!!Registre en números absolutos, la meta programada al trimestre de reporte!!" prompt="!!Registre en números absolutos, la meta programada al trimestre de reporte!!" sqref="W19:W20 W23:W30 W32:W42"/>
    <dataValidation type="list" allowBlank="1" showInputMessage="1" showErrorMessage="1" error="No puede cambiar el Nombre del  Programa, sólo ebe seleccionarlo.  " sqref="B7:H7">
      <formula1>$BB$1015:$BB$1084</formula1>
    </dataValidation>
    <dataValidation type="custom" allowBlank="1" showInputMessage="1" showErrorMessage="1" error="!! No modifique esta información !!" sqref="A6:Y6 A7 I7 N7 U7:V7 A8:Y8 A9:P9 Q9:S11 J10:J11 A10:A11 A12:Y12 A13 D13 I13 N13:O13 A14:Y17 A46:Y50 A53:Y53 E51:E52 J51:K52 P51:Q52 V51:Y52">
      <formula1>0</formula1>
    </dataValidation>
    <dataValidation type="custom" allowBlank="1" showInputMessage="1" showErrorMessage="1" error="!!No modifique esta información!!" sqref="A51:B52">
      <formula1>0</formula1>
    </dataValidation>
    <dataValidation type="list" allowBlank="1" showInputMessage="1" showErrorMessage="1" sqref="P13">
      <formula1>$BN$1015:$BN$1255</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$BJ$1015:$BJ$1035</formula1>
    </dataValidation>
    <dataValidation type="list" allowBlank="1" showInputMessage="1" showErrorMessage="1" sqref="G51:G52 S51:S52">
      <formula1>$AH$6:$AH$24</formula1>
    </dataValidation>
    <dataValidation type="list" allowBlank="1" showInputMessage="1" showErrorMessage="1" sqref="E11:I11">
      <formula1>$BH$1015:$BH$1085</formula1>
    </dataValidation>
    <dataValidation type="list" allowBlank="1" showInputMessage="1" showErrorMessage="1" sqref="T9">
      <formula1>$BO$1014:$BO$1020</formula1>
    </dataValidation>
    <dataValidation type="list" allowBlank="1" showInputMessage="1" showErrorMessage="1" sqref="B11:D11">
      <formula1>$BH$1015:$BH$1084</formula1>
    </dataValidation>
    <dataValidation type="list" allowBlank="1" showInputMessage="1" showErrorMessage="1" sqref="B10:I10">
      <formula1>$BG$1015:$BG$1019</formula1>
    </dataValidation>
    <dataValidation type="list" allowBlank="1" showInputMessage="1" showErrorMessage="1" sqref="J13">
      <formula1>$BM$1016:$BM$1128</formula1>
    </dataValidation>
    <dataValidation type="list" allowBlank="1" showInputMessage="1" showErrorMessage="1" sqref="E13">
      <formula1>$BL$1016:$BL$1043</formula1>
    </dataValidation>
    <dataValidation type="list" allowBlank="1" showInputMessage="1" showErrorMessage="1" sqref="B18">
      <formula1>FINES</formula1>
    </dataValidation>
    <dataValidation type="list" allowBlank="1" showInputMessage="1" showErrorMessage="1" sqref="B13:C13">
      <formula1>$BK$1015:$BK$1018</formula1>
    </dataValidation>
    <dataValidation type="list" allowBlank="1" showInputMessage="1" showErrorMessage="1" sqref="K10:M10">
      <formula1>$BI$1015:$BI$1058</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$BC$1084:$BC$1111</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40"/>
  <sheetViews>
    <sheetView showGridLines="0" view="pageBreakPreview" topLeftCell="A3" zoomScale="70" zoomScaleNormal="80" zoomScaleSheetLayoutView="70" workbookViewId="0">
      <selection activeCell="E21" sqref="E21"/>
    </sheetView>
  </sheetViews>
  <sheetFormatPr baseColWidth="10" defaultRowHeight="15"/>
  <cols>
    <col min="1" max="1" width="18.28515625" style="142" customWidth="1"/>
    <col min="2" max="2" width="19.85546875" style="142" customWidth="1"/>
    <col min="3" max="3" width="24.5703125" style="142" customWidth="1"/>
    <col min="4" max="4" width="37.85546875" style="142" customWidth="1"/>
    <col min="5" max="5" width="35.7109375" style="142" customWidth="1"/>
    <col min="6" max="6" width="9.28515625" style="142" customWidth="1"/>
    <col min="7" max="7" width="8.140625" style="142" customWidth="1"/>
    <col min="8" max="8" width="10.5703125" style="142" customWidth="1"/>
    <col min="9" max="9" width="12" style="142" customWidth="1"/>
    <col min="10" max="10" width="10.5703125" style="142" customWidth="1"/>
    <col min="11" max="11" width="13.28515625" style="142" customWidth="1"/>
    <col min="12" max="12" width="10.140625" style="142" customWidth="1"/>
    <col min="13" max="13" width="4.7109375" style="142" hidden="1" customWidth="1"/>
    <col min="14" max="14" width="14.5703125" style="142" customWidth="1"/>
    <col min="15" max="15" width="6.140625" style="142" hidden="1" customWidth="1"/>
    <col min="16" max="16" width="9.7109375" style="142" customWidth="1"/>
    <col min="17" max="17" width="7.140625" style="142" hidden="1" customWidth="1"/>
    <col min="18" max="18" width="9.42578125" style="142" customWidth="1"/>
    <col min="19" max="19" width="9.5703125" style="142" customWidth="1"/>
    <col min="20" max="20" width="8.85546875" style="142" customWidth="1"/>
    <col min="21" max="21" width="9.28515625" style="142" customWidth="1"/>
    <col min="22" max="22" width="10.7109375" style="142" bestFit="1" customWidth="1"/>
    <col min="23" max="23" width="9.7109375" style="142" customWidth="1"/>
    <col min="24" max="24" width="9" style="142" customWidth="1"/>
    <col min="25" max="25" width="14.7109375" style="142" customWidth="1"/>
    <col min="26" max="26" width="11.5703125" style="142" hidden="1" customWidth="1"/>
    <col min="27" max="27" width="6.140625" style="142" hidden="1" customWidth="1"/>
    <col min="28" max="28" width="7.7109375" style="142" hidden="1" customWidth="1"/>
    <col min="29" max="30" width="11.42578125" style="142" hidden="1" customWidth="1"/>
    <col min="31" max="31" width="22.28515625" style="142" hidden="1" customWidth="1"/>
    <col min="32" max="32" width="18.5703125" style="142" hidden="1" customWidth="1"/>
    <col min="33" max="33" width="19.42578125" style="142" hidden="1" customWidth="1"/>
    <col min="34" max="34" width="11.42578125" style="142" hidden="1" customWidth="1"/>
    <col min="35" max="35" width="19.140625" style="142" hidden="1" customWidth="1"/>
    <col min="36" max="52" width="11.42578125" style="142" hidden="1" customWidth="1"/>
    <col min="53" max="53" width="7.85546875" style="142" hidden="1" customWidth="1"/>
    <col min="54" max="54" width="80" style="142" hidden="1" customWidth="1"/>
    <col min="55" max="55" width="11.5703125" style="142" hidden="1" customWidth="1"/>
    <col min="56" max="56" width="38.140625" style="142" hidden="1" customWidth="1"/>
    <col min="57" max="57" width="75.28515625" style="142" hidden="1" customWidth="1"/>
    <col min="58" max="58" width="73" style="142" hidden="1" customWidth="1"/>
    <col min="59" max="59" width="59.42578125" style="142" hidden="1" customWidth="1"/>
    <col min="60" max="60" width="45.7109375" style="142" hidden="1" customWidth="1"/>
    <col min="61" max="61" width="90" style="142" hidden="1" customWidth="1"/>
    <col min="62" max="62" width="43.42578125" style="142" hidden="1" customWidth="1"/>
    <col min="63" max="63" width="29.85546875" style="142" hidden="1" customWidth="1"/>
    <col min="64" max="64" width="38.85546875" style="142" hidden="1" customWidth="1"/>
    <col min="65" max="65" width="55.5703125" style="142" hidden="1" customWidth="1"/>
    <col min="66" max="66" width="96.85546875" style="142" hidden="1" customWidth="1"/>
    <col min="67" max="67" width="34" style="142" hidden="1" customWidth="1"/>
    <col min="68" max="68" width="85.28515625" style="142" hidden="1" customWidth="1"/>
    <col min="69" max="69" width="39" style="142" customWidth="1"/>
    <col min="70" max="16384" width="11.42578125" style="142"/>
  </cols>
  <sheetData>
    <row r="1" spans="1:54" s="143" customFormat="1" ht="16.5" hidden="1" customHeight="1">
      <c r="B1" s="251"/>
      <c r="C1" s="251"/>
      <c r="D1" s="251"/>
      <c r="E1" s="251"/>
      <c r="F1" s="251"/>
      <c r="G1" s="251"/>
      <c r="H1" s="251"/>
      <c r="I1" s="251"/>
      <c r="J1" s="251"/>
      <c r="K1" s="251"/>
      <c r="L1" s="251"/>
      <c r="M1" s="251"/>
      <c r="N1" s="251"/>
      <c r="O1" s="251"/>
      <c r="P1" s="251"/>
      <c r="Q1" s="251"/>
      <c r="R1" s="251"/>
      <c r="S1" s="251"/>
      <c r="T1" s="251"/>
    </row>
    <row r="2" spans="1:54" s="143" customFormat="1" ht="14.25" customHeight="1">
      <c r="A2" s="252" t="s">
        <v>54</v>
      </c>
      <c r="B2" s="252"/>
      <c r="C2" s="252"/>
      <c r="D2" s="252"/>
      <c r="E2" s="252"/>
      <c r="F2" s="252"/>
      <c r="G2" s="252"/>
      <c r="H2" s="252"/>
      <c r="I2" s="252"/>
      <c r="J2" s="252"/>
      <c r="K2" s="252"/>
      <c r="L2" s="252"/>
      <c r="M2" s="252"/>
      <c r="N2" s="252"/>
      <c r="O2" s="252"/>
      <c r="P2" s="252"/>
      <c r="Q2" s="252"/>
      <c r="R2" s="252"/>
      <c r="S2" s="252"/>
      <c r="T2" s="252"/>
      <c r="U2" s="252"/>
      <c r="V2" s="187"/>
      <c r="W2" s="253" t="s">
        <v>55</v>
      </c>
      <c r="X2" s="253"/>
      <c r="Y2" s="253"/>
      <c r="AA2" s="22" t="s">
        <v>91</v>
      </c>
    </row>
    <row r="3" spans="1:54" s="143" customFormat="1" ht="18" customHeight="1">
      <c r="A3" s="254"/>
      <c r="B3" s="254"/>
      <c r="C3" s="254"/>
      <c r="D3" s="254"/>
      <c r="E3" s="254"/>
      <c r="F3" s="254"/>
      <c r="G3" s="254"/>
      <c r="H3" s="254"/>
      <c r="I3" s="254"/>
      <c r="J3" s="254"/>
      <c r="K3" s="254"/>
      <c r="L3" s="254"/>
      <c r="M3" s="254"/>
      <c r="N3" s="254"/>
      <c r="O3" s="254"/>
      <c r="P3" s="254"/>
      <c r="Q3" s="254"/>
      <c r="R3" s="254"/>
      <c r="S3" s="254"/>
      <c r="T3" s="254"/>
      <c r="U3" s="254"/>
      <c r="V3" s="187"/>
      <c r="W3" s="255" t="s">
        <v>90</v>
      </c>
      <c r="X3" s="255"/>
      <c r="Y3" s="160" t="s">
        <v>94</v>
      </c>
      <c r="AA3" s="22" t="s">
        <v>92</v>
      </c>
    </row>
    <row r="4" spans="1:54" s="143" customFormat="1" ht="15.75" customHeight="1">
      <c r="A4" s="256"/>
      <c r="B4" s="256"/>
      <c r="C4" s="256"/>
      <c r="D4" s="256"/>
      <c r="E4" s="256"/>
      <c r="F4" s="256"/>
      <c r="G4" s="256"/>
      <c r="H4" s="256"/>
      <c r="I4" s="256"/>
      <c r="J4" s="256"/>
      <c r="K4" s="256"/>
      <c r="L4" s="256"/>
      <c r="M4" s="256"/>
      <c r="N4" s="256"/>
      <c r="O4" s="256"/>
      <c r="P4" s="256"/>
      <c r="Q4" s="256"/>
      <c r="R4" s="256"/>
      <c r="S4" s="256"/>
      <c r="T4" s="256"/>
      <c r="U4" s="256"/>
      <c r="V4" s="187"/>
      <c r="W4" s="21"/>
      <c r="X4" s="21"/>
      <c r="Y4" s="21"/>
      <c r="AA4" s="22" t="s">
        <v>93</v>
      </c>
    </row>
    <row r="5" spans="1:54" s="143" customFormat="1" ht="12.75" customHeight="1" thickBot="1">
      <c r="C5" s="187"/>
      <c r="D5" s="187"/>
      <c r="E5" s="187"/>
      <c r="F5" s="187"/>
      <c r="G5" s="187"/>
      <c r="H5" s="187"/>
      <c r="I5" s="187"/>
      <c r="J5" s="187"/>
      <c r="K5" s="187"/>
      <c r="L5" s="187"/>
      <c r="M5" s="187"/>
      <c r="N5" s="187"/>
      <c r="O5" s="187"/>
      <c r="P5" s="187"/>
      <c r="Q5" s="187"/>
      <c r="R5" s="187"/>
      <c r="S5" s="187"/>
      <c r="T5" s="187"/>
      <c r="U5" s="187"/>
      <c r="V5" s="187"/>
      <c r="W5" s="235" t="s">
        <v>894</v>
      </c>
      <c r="X5" s="235"/>
      <c r="Y5" s="189">
        <v>43129</v>
      </c>
      <c r="AA5" s="23" t="s">
        <v>94</v>
      </c>
      <c r="AD5" s="143" t="s">
        <v>844</v>
      </c>
      <c r="AI5" s="70" t="s">
        <v>843</v>
      </c>
    </row>
    <row r="6" spans="1:54" s="15" customFormat="1" ht="19.5" thickBot="1">
      <c r="A6" s="236" t="s">
        <v>34</v>
      </c>
      <c r="B6" s="237"/>
      <c r="C6" s="237"/>
      <c r="D6" s="237"/>
      <c r="E6" s="237"/>
      <c r="F6" s="237"/>
      <c r="G6" s="237"/>
      <c r="H6" s="237"/>
      <c r="I6" s="237"/>
      <c r="J6" s="237"/>
      <c r="K6" s="237"/>
      <c r="L6" s="237"/>
      <c r="M6" s="237"/>
      <c r="N6" s="237"/>
      <c r="O6" s="237"/>
      <c r="P6" s="237"/>
      <c r="Q6" s="237"/>
      <c r="R6" s="237"/>
      <c r="S6" s="237"/>
      <c r="T6" s="237"/>
      <c r="U6" s="237"/>
      <c r="V6" s="237"/>
      <c r="W6" s="237"/>
      <c r="X6" s="237"/>
      <c r="Y6" s="239"/>
      <c r="Z6" s="18" t="s">
        <v>75</v>
      </c>
      <c r="AA6" s="142" t="s">
        <v>86</v>
      </c>
      <c r="AC6" s="142" t="s">
        <v>73</v>
      </c>
      <c r="AD6" s="132" t="s">
        <v>69</v>
      </c>
      <c r="AE6" s="132" t="s">
        <v>77</v>
      </c>
      <c r="AF6" s="133" t="s">
        <v>68</v>
      </c>
      <c r="AG6" s="142">
        <v>2013</v>
      </c>
      <c r="AH6" s="134" t="s">
        <v>850</v>
      </c>
      <c r="AI6" s="142" t="s">
        <v>840</v>
      </c>
      <c r="BA6" s="143"/>
      <c r="BB6" s="143"/>
    </row>
    <row r="7" spans="1:54" ht="30.75" customHeight="1" thickBot="1">
      <c r="A7" s="153" t="s">
        <v>827</v>
      </c>
      <c r="B7" s="240" t="s">
        <v>135</v>
      </c>
      <c r="C7" s="241"/>
      <c r="D7" s="241"/>
      <c r="E7" s="241"/>
      <c r="F7" s="241"/>
      <c r="G7" s="241"/>
      <c r="H7" s="242"/>
      <c r="I7" s="158" t="s">
        <v>242</v>
      </c>
      <c r="J7" s="144" t="s">
        <v>224</v>
      </c>
      <c r="K7" s="243" t="s">
        <v>277</v>
      </c>
      <c r="L7" s="244"/>
      <c r="M7" s="245"/>
      <c r="N7" s="153" t="s">
        <v>64</v>
      </c>
      <c r="O7" s="243" t="s">
        <v>258</v>
      </c>
      <c r="P7" s="244"/>
      <c r="Q7" s="244"/>
      <c r="R7" s="244"/>
      <c r="S7" s="244"/>
      <c r="T7" s="245"/>
      <c r="U7" s="246" t="s">
        <v>789</v>
      </c>
      <c r="V7" s="247"/>
      <c r="W7" s="248" t="s">
        <v>258</v>
      </c>
      <c r="X7" s="249"/>
      <c r="Y7" s="250"/>
      <c r="Z7" s="18" t="s">
        <v>66</v>
      </c>
      <c r="AA7" s="142" t="s">
        <v>87</v>
      </c>
      <c r="AC7" s="142" t="s">
        <v>74</v>
      </c>
      <c r="AD7" s="132" t="s">
        <v>70</v>
      </c>
      <c r="AE7" s="132" t="s">
        <v>78</v>
      </c>
      <c r="AF7" s="133" t="s">
        <v>820</v>
      </c>
      <c r="AG7" s="142">
        <v>2014</v>
      </c>
      <c r="AH7" s="134" t="s">
        <v>851</v>
      </c>
      <c r="AI7" s="142" t="s">
        <v>841</v>
      </c>
      <c r="BA7" s="143"/>
      <c r="BB7" s="143"/>
    </row>
    <row r="8" spans="1:54" s="15" customFormat="1" ht="19.5" thickBot="1">
      <c r="A8" s="236" t="s">
        <v>36</v>
      </c>
      <c r="B8" s="237"/>
      <c r="C8" s="237"/>
      <c r="D8" s="237"/>
      <c r="E8" s="237"/>
      <c r="F8" s="237"/>
      <c r="G8" s="237"/>
      <c r="H8" s="237"/>
      <c r="I8" s="237"/>
      <c r="J8" s="237"/>
      <c r="K8" s="237"/>
      <c r="L8" s="237"/>
      <c r="M8" s="237"/>
      <c r="N8" s="237"/>
      <c r="O8" s="237"/>
      <c r="P8" s="237"/>
      <c r="Q8" s="237"/>
      <c r="R8" s="237"/>
      <c r="S8" s="237"/>
      <c r="T8" s="237"/>
      <c r="U8" s="237"/>
      <c r="V8" s="237"/>
      <c r="W8" s="237"/>
      <c r="X8" s="237"/>
      <c r="Y8" s="239"/>
      <c r="Z8" s="145" t="s">
        <v>76</v>
      </c>
      <c r="AA8" s="142" t="s">
        <v>88</v>
      </c>
      <c r="AD8" s="132" t="s">
        <v>71</v>
      </c>
      <c r="AE8" s="132" t="s">
        <v>79</v>
      </c>
      <c r="AG8" s="142">
        <v>2015</v>
      </c>
      <c r="AH8" s="134" t="s">
        <v>852</v>
      </c>
      <c r="AI8" s="142" t="s">
        <v>842</v>
      </c>
      <c r="BA8" s="143"/>
      <c r="BB8" s="143"/>
    </row>
    <row r="9" spans="1:54" ht="16.5" customHeight="1" thickBot="1">
      <c r="A9" s="271" t="s">
        <v>37</v>
      </c>
      <c r="B9" s="272"/>
      <c r="C9" s="272"/>
      <c r="D9" s="272"/>
      <c r="E9" s="272"/>
      <c r="F9" s="272"/>
      <c r="G9" s="272"/>
      <c r="H9" s="272"/>
      <c r="I9" s="273"/>
      <c r="J9" s="274" t="s">
        <v>829</v>
      </c>
      <c r="K9" s="275"/>
      <c r="L9" s="275"/>
      <c r="M9" s="275"/>
      <c r="N9" s="275"/>
      <c r="O9" s="275"/>
      <c r="P9" s="276"/>
      <c r="Q9" s="277" t="s">
        <v>795</v>
      </c>
      <c r="R9" s="277"/>
      <c r="S9" s="277"/>
      <c r="T9" s="243" t="s">
        <v>791</v>
      </c>
      <c r="U9" s="244"/>
      <c r="V9" s="244"/>
      <c r="W9" s="244"/>
      <c r="X9" s="244"/>
      <c r="Y9" s="280"/>
      <c r="Z9" s="18" t="s">
        <v>67</v>
      </c>
      <c r="AA9" s="142" t="s">
        <v>89</v>
      </c>
      <c r="AD9" s="132" t="s">
        <v>72</v>
      </c>
      <c r="AE9" s="132" t="s">
        <v>80</v>
      </c>
      <c r="AG9" s="142">
        <v>2016</v>
      </c>
      <c r="AH9" s="134" t="s">
        <v>853</v>
      </c>
      <c r="BA9" s="143"/>
      <c r="BB9" s="143"/>
    </row>
    <row r="10" spans="1:54" ht="27.75" customHeight="1" thickBot="1">
      <c r="A10" s="154" t="s">
        <v>828</v>
      </c>
      <c r="B10" s="287" t="s">
        <v>336</v>
      </c>
      <c r="C10" s="288"/>
      <c r="D10" s="288"/>
      <c r="E10" s="288"/>
      <c r="F10" s="288"/>
      <c r="G10" s="288"/>
      <c r="H10" s="288"/>
      <c r="I10" s="289"/>
      <c r="J10" s="161" t="s">
        <v>788</v>
      </c>
      <c r="K10" s="290" t="s">
        <v>309</v>
      </c>
      <c r="L10" s="291"/>
      <c r="M10" s="291"/>
      <c r="N10" s="291"/>
      <c r="O10" s="291"/>
      <c r="P10" s="292"/>
      <c r="Q10" s="278"/>
      <c r="R10" s="278"/>
      <c r="S10" s="278"/>
      <c r="T10" s="281"/>
      <c r="U10" s="282"/>
      <c r="V10" s="282"/>
      <c r="W10" s="282"/>
      <c r="X10" s="282"/>
      <c r="Y10" s="283"/>
      <c r="Z10" s="18" t="s">
        <v>66</v>
      </c>
      <c r="AE10" s="132" t="s">
        <v>845</v>
      </c>
      <c r="AG10" s="142">
        <v>2017</v>
      </c>
      <c r="AH10" s="134" t="s">
        <v>854</v>
      </c>
      <c r="BA10" s="143"/>
      <c r="BB10" s="143"/>
    </row>
    <row r="11" spans="1:54" ht="85.5" customHeight="1" thickBot="1">
      <c r="A11" s="155" t="s">
        <v>65</v>
      </c>
      <c r="B11" s="293" t="s">
        <v>376</v>
      </c>
      <c r="C11" s="294"/>
      <c r="D11" s="294"/>
      <c r="E11" s="293"/>
      <c r="F11" s="294"/>
      <c r="G11" s="294"/>
      <c r="H11" s="294"/>
      <c r="I11" s="295"/>
      <c r="J11" s="162" t="s">
        <v>65</v>
      </c>
      <c r="K11" s="394" t="s">
        <v>905</v>
      </c>
      <c r="L11" s="395"/>
      <c r="M11" s="395"/>
      <c r="N11" s="395"/>
      <c r="O11" s="395"/>
      <c r="P11" s="396"/>
      <c r="Q11" s="279"/>
      <c r="R11" s="279"/>
      <c r="S11" s="279"/>
      <c r="T11" s="284"/>
      <c r="U11" s="285"/>
      <c r="V11" s="285"/>
      <c r="W11" s="285"/>
      <c r="X11" s="285"/>
      <c r="Y11" s="286"/>
      <c r="Z11" s="18" t="s">
        <v>26</v>
      </c>
      <c r="AG11" s="142">
        <v>2018</v>
      </c>
      <c r="AH11" s="134" t="s">
        <v>855</v>
      </c>
      <c r="BA11" s="143"/>
      <c r="BB11" s="143"/>
    </row>
    <row r="12" spans="1:54" ht="15.75" customHeight="1" thickTop="1" thickBot="1">
      <c r="A12" s="257" t="s">
        <v>38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18" t="s">
        <v>82</v>
      </c>
      <c r="AG12" s="142">
        <v>2019</v>
      </c>
      <c r="AH12" s="134" t="s">
        <v>849</v>
      </c>
      <c r="BA12" s="143"/>
      <c r="BB12" s="143"/>
    </row>
    <row r="13" spans="1:54" ht="34.5" customHeight="1" thickTop="1" thickBot="1">
      <c r="A13" s="156" t="s">
        <v>819</v>
      </c>
      <c r="B13" s="260" t="s">
        <v>413</v>
      </c>
      <c r="C13" s="261"/>
      <c r="D13" s="188" t="s">
        <v>818</v>
      </c>
      <c r="E13" s="262" t="s">
        <v>432</v>
      </c>
      <c r="F13" s="263"/>
      <c r="G13" s="263"/>
      <c r="H13" s="264"/>
      <c r="I13" s="163" t="s">
        <v>817</v>
      </c>
      <c r="J13" s="265" t="s">
        <v>479</v>
      </c>
      <c r="K13" s="266"/>
      <c r="L13" s="266"/>
      <c r="M13" s="267"/>
      <c r="N13" s="268" t="s">
        <v>816</v>
      </c>
      <c r="O13" s="269"/>
      <c r="P13" s="391" t="s">
        <v>652</v>
      </c>
      <c r="Q13" s="392"/>
      <c r="R13" s="392"/>
      <c r="S13" s="392"/>
      <c r="T13" s="392"/>
      <c r="U13" s="392"/>
      <c r="V13" s="392"/>
      <c r="W13" s="392"/>
      <c r="X13" s="392"/>
      <c r="Y13" s="393"/>
      <c r="Z13" s="18" t="s">
        <v>83</v>
      </c>
      <c r="AG13" s="142">
        <v>2020</v>
      </c>
      <c r="AH13" s="134" t="s">
        <v>856</v>
      </c>
      <c r="BA13" s="143"/>
      <c r="BB13" s="143"/>
    </row>
    <row r="14" spans="1:54" ht="15.75" thickBot="1">
      <c r="A14" s="299" t="s">
        <v>31</v>
      </c>
      <c r="B14" s="300"/>
      <c r="C14" s="300"/>
      <c r="D14" s="300"/>
      <c r="E14" s="300"/>
      <c r="F14" s="300"/>
      <c r="G14" s="300"/>
      <c r="H14" s="300"/>
      <c r="I14" s="300"/>
      <c r="J14" s="300"/>
      <c r="K14" s="300"/>
      <c r="L14" s="300"/>
      <c r="M14" s="300"/>
      <c r="N14" s="300"/>
      <c r="O14" s="300"/>
      <c r="P14" s="300"/>
      <c r="Q14" s="300"/>
      <c r="R14" s="300"/>
      <c r="S14" s="300"/>
      <c r="T14" s="300"/>
      <c r="U14" s="300"/>
      <c r="V14" s="300"/>
      <c r="W14" s="300"/>
      <c r="X14" s="301"/>
      <c r="Y14" s="302"/>
      <c r="AG14" s="142">
        <v>2021</v>
      </c>
      <c r="BA14" s="143"/>
      <c r="BB14" s="143"/>
    </row>
    <row r="15" spans="1:54" ht="26.25" customHeight="1" thickBot="1">
      <c r="A15" s="303" t="s">
        <v>24</v>
      </c>
      <c r="B15" s="305" t="s">
        <v>834</v>
      </c>
      <c r="C15" s="307" t="s">
        <v>30</v>
      </c>
      <c r="D15" s="307"/>
      <c r="E15" s="307"/>
      <c r="F15" s="307"/>
      <c r="G15" s="307"/>
      <c r="H15" s="307"/>
      <c r="I15" s="307"/>
      <c r="J15" s="307"/>
      <c r="K15" s="307"/>
      <c r="L15" s="307"/>
      <c r="M15" s="307"/>
      <c r="N15" s="307"/>
      <c r="O15" s="307"/>
      <c r="P15" s="307"/>
      <c r="Q15" s="307"/>
      <c r="R15" s="307"/>
      <c r="S15" s="307"/>
      <c r="T15" s="307"/>
      <c r="U15" s="307"/>
      <c r="V15" s="307"/>
      <c r="W15" s="305" t="s">
        <v>84</v>
      </c>
      <c r="X15" s="305"/>
      <c r="Y15" s="308" t="s">
        <v>53</v>
      </c>
      <c r="AG15" s="142">
        <v>2022</v>
      </c>
      <c r="BA15" s="143"/>
      <c r="BB15" s="143"/>
    </row>
    <row r="16" spans="1:54" ht="31.5" customHeight="1" thickBot="1">
      <c r="A16" s="304"/>
      <c r="B16" s="306"/>
      <c r="C16" s="310" t="s">
        <v>0</v>
      </c>
      <c r="D16" s="310" t="s">
        <v>1</v>
      </c>
      <c r="E16" s="310" t="s">
        <v>2</v>
      </c>
      <c r="F16" s="312" t="s">
        <v>28</v>
      </c>
      <c r="G16" s="313"/>
      <c r="H16" s="310" t="s">
        <v>846</v>
      </c>
      <c r="I16" s="312" t="s">
        <v>847</v>
      </c>
      <c r="J16" s="313"/>
      <c r="K16" s="310" t="s">
        <v>25</v>
      </c>
      <c r="L16" s="312" t="s">
        <v>29</v>
      </c>
      <c r="M16" s="332"/>
      <c r="N16" s="313"/>
      <c r="O16" s="306" t="s">
        <v>3</v>
      </c>
      <c r="P16" s="306"/>
      <c r="Q16" s="306"/>
      <c r="R16" s="306"/>
      <c r="S16" s="306"/>
      <c r="T16" s="306"/>
      <c r="U16" s="306" t="s">
        <v>835</v>
      </c>
      <c r="V16" s="306"/>
      <c r="W16" s="306" t="s">
        <v>27</v>
      </c>
      <c r="X16" s="306"/>
      <c r="Y16" s="309"/>
      <c r="AG16" s="142">
        <v>2023</v>
      </c>
      <c r="BA16" s="143"/>
      <c r="BB16" s="143"/>
    </row>
    <row r="17" spans="1:54" ht="22.5" customHeight="1" thickBot="1">
      <c r="A17" s="304"/>
      <c r="B17" s="306"/>
      <c r="C17" s="311"/>
      <c r="D17" s="311"/>
      <c r="E17" s="311"/>
      <c r="F17" s="314"/>
      <c r="G17" s="315"/>
      <c r="H17" s="305"/>
      <c r="I17" s="314"/>
      <c r="J17" s="315"/>
      <c r="K17" s="305"/>
      <c r="L17" s="314"/>
      <c r="M17" s="333"/>
      <c r="N17" s="315"/>
      <c r="O17" s="164">
        <v>2013</v>
      </c>
      <c r="P17" s="164">
        <v>2014</v>
      </c>
      <c r="Q17" s="164">
        <v>2015</v>
      </c>
      <c r="R17" s="164">
        <v>2015</v>
      </c>
      <c r="S17" s="164">
        <v>2016</v>
      </c>
      <c r="T17" s="164"/>
      <c r="U17" s="165" t="s">
        <v>836</v>
      </c>
      <c r="V17" s="165" t="s">
        <v>837</v>
      </c>
      <c r="W17" s="164" t="s">
        <v>838</v>
      </c>
      <c r="X17" s="164" t="s">
        <v>839</v>
      </c>
      <c r="Y17" s="307"/>
      <c r="AG17" s="142">
        <v>2024</v>
      </c>
      <c r="BA17" s="143"/>
      <c r="BB17" s="143"/>
    </row>
    <row r="18" spans="1:54" ht="106.5" customHeight="1" thickBot="1">
      <c r="A18" s="148" t="s">
        <v>8</v>
      </c>
      <c r="B18" s="172" t="s">
        <v>805</v>
      </c>
      <c r="C18" s="146"/>
      <c r="D18" s="146"/>
      <c r="E18" s="146"/>
      <c r="F18" s="318"/>
      <c r="G18" s="319"/>
      <c r="H18" s="147"/>
      <c r="I18" s="318"/>
      <c r="J18" s="319"/>
      <c r="K18" s="147"/>
      <c r="L18" s="318"/>
      <c r="M18" s="399"/>
      <c r="N18" s="319"/>
      <c r="O18" s="16"/>
      <c r="P18" s="16"/>
      <c r="Q18" s="16"/>
      <c r="R18" s="16"/>
      <c r="S18" s="16"/>
      <c r="T18" s="16"/>
      <c r="U18" s="140"/>
      <c r="V18" s="140"/>
      <c r="W18" s="141"/>
      <c r="X18" s="140"/>
      <c r="Y18" s="159"/>
      <c r="BA18" s="143"/>
      <c r="BB18" s="143"/>
    </row>
    <row r="19" spans="1:54" ht="192" customHeight="1" thickBot="1">
      <c r="A19" s="148" t="s">
        <v>9</v>
      </c>
      <c r="B19" s="149" t="s">
        <v>906</v>
      </c>
      <c r="C19" s="16" t="s">
        <v>907</v>
      </c>
      <c r="D19" s="16" t="s">
        <v>908</v>
      </c>
      <c r="E19" s="16" t="s">
        <v>909</v>
      </c>
      <c r="F19" s="316" t="s">
        <v>866</v>
      </c>
      <c r="G19" s="317"/>
      <c r="H19" s="138" t="s">
        <v>73</v>
      </c>
      <c r="I19" s="318" t="s">
        <v>69</v>
      </c>
      <c r="J19" s="319"/>
      <c r="K19" s="138" t="s">
        <v>68</v>
      </c>
      <c r="L19" s="320" t="s">
        <v>910</v>
      </c>
      <c r="M19" s="321"/>
      <c r="N19" s="322"/>
      <c r="O19" s="16"/>
      <c r="P19" s="16">
        <v>35</v>
      </c>
      <c r="Q19" s="16"/>
      <c r="R19" s="16">
        <v>32.9</v>
      </c>
      <c r="S19" s="16">
        <v>52.53</v>
      </c>
      <c r="T19" s="16"/>
      <c r="U19" s="140">
        <v>0.25</v>
      </c>
      <c r="V19" s="140">
        <v>0.25</v>
      </c>
      <c r="W19" s="141">
        <v>561</v>
      </c>
      <c r="X19" s="140">
        <v>0.28999999999999998</v>
      </c>
      <c r="Y19" s="159"/>
      <c r="BA19" s="143"/>
      <c r="BB19" s="143"/>
    </row>
    <row r="20" spans="1:54" ht="168.75" customHeight="1" thickBot="1">
      <c r="A20" s="326" t="s">
        <v>10</v>
      </c>
      <c r="B20" s="397" t="s">
        <v>911</v>
      </c>
      <c r="C20" s="16" t="s">
        <v>912</v>
      </c>
      <c r="D20" s="16" t="s">
        <v>913</v>
      </c>
      <c r="E20" s="16" t="s">
        <v>914</v>
      </c>
      <c r="F20" s="316" t="s">
        <v>77</v>
      </c>
      <c r="G20" s="317"/>
      <c r="H20" s="138" t="s">
        <v>74</v>
      </c>
      <c r="I20" s="318" t="s">
        <v>69</v>
      </c>
      <c r="J20" s="319"/>
      <c r="K20" s="138" t="s">
        <v>68</v>
      </c>
      <c r="L20" s="320" t="s">
        <v>910</v>
      </c>
      <c r="M20" s="321"/>
      <c r="N20" s="322"/>
      <c r="O20" s="16"/>
      <c r="P20" s="190">
        <v>0.97799999999999998</v>
      </c>
      <c r="Q20" s="16"/>
      <c r="R20" s="190">
        <v>0.97699999999999998</v>
      </c>
      <c r="S20" s="190">
        <v>0.63600000000000001</v>
      </c>
      <c r="T20" s="17"/>
      <c r="U20" s="193">
        <v>1</v>
      </c>
      <c r="V20" s="140">
        <v>1</v>
      </c>
      <c r="W20" s="141">
        <v>53</v>
      </c>
      <c r="X20" s="140">
        <v>1</v>
      </c>
      <c r="Y20" s="159"/>
      <c r="BA20" s="143"/>
      <c r="BB20" s="143"/>
    </row>
    <row r="21" spans="1:54" ht="183.75" customHeight="1" thickBot="1">
      <c r="A21" s="328"/>
      <c r="B21" s="398"/>
      <c r="C21" s="16" t="s">
        <v>915</v>
      </c>
      <c r="D21" s="16" t="s">
        <v>916</v>
      </c>
      <c r="E21" s="16" t="s">
        <v>917</v>
      </c>
      <c r="F21" s="316" t="s">
        <v>77</v>
      </c>
      <c r="G21" s="317"/>
      <c r="H21" s="138" t="s">
        <v>74</v>
      </c>
      <c r="I21" s="318" t="s">
        <v>69</v>
      </c>
      <c r="J21" s="319"/>
      <c r="K21" s="138" t="s">
        <v>68</v>
      </c>
      <c r="L21" s="320" t="s">
        <v>910</v>
      </c>
      <c r="M21" s="321"/>
      <c r="N21" s="322"/>
      <c r="O21" s="16"/>
      <c r="P21" s="190">
        <v>1.0469999999999999</v>
      </c>
      <c r="Q21" s="16"/>
      <c r="R21" s="190">
        <v>0.83699999999999997</v>
      </c>
      <c r="S21" s="190">
        <v>0.56000000000000005</v>
      </c>
      <c r="T21" s="17"/>
      <c r="U21" s="193">
        <v>0.8</v>
      </c>
      <c r="V21" s="140">
        <v>0.8</v>
      </c>
      <c r="W21" s="141">
        <v>561</v>
      </c>
      <c r="X21" s="140">
        <v>0.9365</v>
      </c>
      <c r="Y21" s="159"/>
      <c r="BA21" s="143"/>
      <c r="BB21" s="143"/>
    </row>
    <row r="22" spans="1:54" ht="111.75" customHeight="1" thickBot="1">
      <c r="A22" s="326" t="s">
        <v>13</v>
      </c>
      <c r="B22" s="397" t="s">
        <v>918</v>
      </c>
      <c r="C22" s="16" t="s">
        <v>919</v>
      </c>
      <c r="D22" s="16" t="s">
        <v>920</v>
      </c>
      <c r="E22" s="16" t="s">
        <v>921</v>
      </c>
      <c r="F22" s="400" t="s">
        <v>77</v>
      </c>
      <c r="G22" s="401"/>
      <c r="H22" s="138" t="s">
        <v>74</v>
      </c>
      <c r="I22" s="318" t="s">
        <v>69</v>
      </c>
      <c r="J22" s="319"/>
      <c r="K22" s="138" t="s">
        <v>68</v>
      </c>
      <c r="L22" s="320" t="s">
        <v>76</v>
      </c>
      <c r="M22" s="321"/>
      <c r="N22" s="322"/>
      <c r="O22" s="16"/>
      <c r="P22" s="173">
        <v>1</v>
      </c>
      <c r="Q22" s="16"/>
      <c r="R22" s="173">
        <v>1</v>
      </c>
      <c r="S22" s="173">
        <v>1</v>
      </c>
      <c r="T22" s="17"/>
      <c r="U22" s="24">
        <v>1</v>
      </c>
      <c r="V22" s="140">
        <v>1</v>
      </c>
      <c r="W22" s="141">
        <v>4</v>
      </c>
      <c r="X22" s="140">
        <v>0.5</v>
      </c>
      <c r="Y22" s="177"/>
      <c r="BA22" s="143"/>
      <c r="BB22" s="143"/>
    </row>
    <row r="23" spans="1:54" ht="109.5" customHeight="1" thickBot="1">
      <c r="A23" s="328"/>
      <c r="B23" s="398"/>
      <c r="C23" s="16" t="s">
        <v>922</v>
      </c>
      <c r="D23" s="16" t="s">
        <v>923</v>
      </c>
      <c r="E23" s="16" t="s">
        <v>924</v>
      </c>
      <c r="F23" s="400" t="s">
        <v>77</v>
      </c>
      <c r="G23" s="401"/>
      <c r="H23" s="138" t="s">
        <v>74</v>
      </c>
      <c r="I23" s="318" t="s">
        <v>69</v>
      </c>
      <c r="J23" s="319"/>
      <c r="K23" s="138" t="s">
        <v>68</v>
      </c>
      <c r="L23" s="320" t="s">
        <v>76</v>
      </c>
      <c r="M23" s="321"/>
      <c r="N23" s="322"/>
      <c r="O23" s="16"/>
      <c r="P23" s="173"/>
      <c r="Q23" s="16"/>
      <c r="R23" s="173">
        <v>0.09</v>
      </c>
      <c r="S23" s="173">
        <v>0.05</v>
      </c>
      <c r="T23" s="17"/>
      <c r="U23" s="24">
        <v>0.3</v>
      </c>
      <c r="V23" s="140">
        <v>0.3</v>
      </c>
      <c r="W23" s="141">
        <v>0</v>
      </c>
      <c r="X23" s="140">
        <v>0.3</v>
      </c>
      <c r="Y23" s="159"/>
      <c r="BA23" s="143"/>
      <c r="BB23" s="143"/>
    </row>
    <row r="24" spans="1:54" ht="127.5" customHeight="1" thickBot="1">
      <c r="A24" s="326" t="s">
        <v>17</v>
      </c>
      <c r="B24" s="397" t="s">
        <v>925</v>
      </c>
      <c r="C24" s="16" t="s">
        <v>926</v>
      </c>
      <c r="D24" s="16" t="s">
        <v>927</v>
      </c>
      <c r="E24" s="16" t="s">
        <v>928</v>
      </c>
      <c r="F24" s="400" t="s">
        <v>77</v>
      </c>
      <c r="G24" s="401"/>
      <c r="H24" s="138" t="s">
        <v>74</v>
      </c>
      <c r="I24" s="318" t="s">
        <v>69</v>
      </c>
      <c r="J24" s="319"/>
      <c r="K24" s="138" t="s">
        <v>68</v>
      </c>
      <c r="L24" s="320" t="s">
        <v>76</v>
      </c>
      <c r="M24" s="321"/>
      <c r="N24" s="322"/>
      <c r="O24" s="16"/>
      <c r="P24" s="190">
        <v>1.0569999999999999</v>
      </c>
      <c r="Q24" s="190">
        <v>1.0609999999999999</v>
      </c>
      <c r="R24" s="190">
        <v>1.0569999999999999</v>
      </c>
      <c r="S24" s="190"/>
      <c r="T24" s="17"/>
      <c r="U24" s="24">
        <v>1</v>
      </c>
      <c r="V24" s="140">
        <v>1</v>
      </c>
      <c r="W24" s="141">
        <v>49</v>
      </c>
      <c r="X24" s="140">
        <v>1</v>
      </c>
      <c r="Y24" s="159"/>
      <c r="BA24" s="143"/>
      <c r="BB24" s="143"/>
    </row>
    <row r="25" spans="1:54" ht="127.5" customHeight="1" thickBot="1">
      <c r="A25" s="328"/>
      <c r="B25" s="398"/>
      <c r="C25" s="16" t="s">
        <v>929</v>
      </c>
      <c r="D25" s="16" t="s">
        <v>930</v>
      </c>
      <c r="E25" s="16" t="s">
        <v>931</v>
      </c>
      <c r="F25" s="400" t="s">
        <v>77</v>
      </c>
      <c r="G25" s="401"/>
      <c r="H25" s="138" t="s">
        <v>74</v>
      </c>
      <c r="I25" s="318" t="s">
        <v>69</v>
      </c>
      <c r="J25" s="319"/>
      <c r="K25" s="138" t="s">
        <v>68</v>
      </c>
      <c r="L25" s="320" t="s">
        <v>76</v>
      </c>
      <c r="M25" s="321"/>
      <c r="N25" s="322"/>
      <c r="O25" s="16"/>
      <c r="P25" s="173">
        <v>0.84</v>
      </c>
      <c r="Q25" s="16"/>
      <c r="R25" s="190">
        <v>0.55600000000000005</v>
      </c>
      <c r="S25" s="190">
        <v>0.56000000000000005</v>
      </c>
      <c r="T25" s="17"/>
      <c r="U25" s="24">
        <v>1</v>
      </c>
      <c r="V25" s="140">
        <v>1</v>
      </c>
      <c r="W25" s="141">
        <v>538</v>
      </c>
      <c r="X25" s="140">
        <v>0.44829999999999998</v>
      </c>
      <c r="Y25" s="177"/>
      <c r="BA25" s="143"/>
      <c r="BB25" s="143"/>
    </row>
    <row r="26" spans="1:54" ht="195.75" customHeight="1" thickBot="1">
      <c r="A26" s="139" t="s">
        <v>18</v>
      </c>
      <c r="B26" s="149" t="s">
        <v>932</v>
      </c>
      <c r="C26" s="16" t="s">
        <v>933</v>
      </c>
      <c r="D26" s="16" t="s">
        <v>934</v>
      </c>
      <c r="E26" s="16" t="s">
        <v>935</v>
      </c>
      <c r="F26" s="400" t="s">
        <v>77</v>
      </c>
      <c r="G26" s="401"/>
      <c r="H26" s="138" t="s">
        <v>74</v>
      </c>
      <c r="I26" s="318" t="s">
        <v>69</v>
      </c>
      <c r="J26" s="319"/>
      <c r="K26" s="138" t="s">
        <v>68</v>
      </c>
      <c r="L26" s="320" t="s">
        <v>76</v>
      </c>
      <c r="M26" s="321"/>
      <c r="N26" s="322"/>
      <c r="O26" s="16"/>
      <c r="P26" s="173">
        <v>0.9</v>
      </c>
      <c r="Q26" s="16"/>
      <c r="R26" s="173">
        <v>0.96</v>
      </c>
      <c r="S26" s="16"/>
      <c r="T26" s="17"/>
      <c r="U26" s="24">
        <v>1</v>
      </c>
      <c r="V26" s="140">
        <v>1</v>
      </c>
      <c r="W26" s="141">
        <v>45</v>
      </c>
      <c r="X26" s="140">
        <v>1</v>
      </c>
      <c r="Y26" s="159"/>
      <c r="BA26" s="143"/>
      <c r="BB26" s="143"/>
    </row>
    <row r="27" spans="1:54" ht="96" customHeight="1" thickBot="1">
      <c r="A27" s="139" t="s">
        <v>14</v>
      </c>
      <c r="B27" s="191" t="s">
        <v>936</v>
      </c>
      <c r="C27" s="16" t="s">
        <v>937</v>
      </c>
      <c r="D27" s="16" t="s">
        <v>938</v>
      </c>
      <c r="E27" s="16" t="s">
        <v>939</v>
      </c>
      <c r="F27" s="400" t="s">
        <v>77</v>
      </c>
      <c r="G27" s="401"/>
      <c r="H27" s="138" t="s">
        <v>74</v>
      </c>
      <c r="I27" s="318" t="s">
        <v>69</v>
      </c>
      <c r="J27" s="319"/>
      <c r="K27" s="138" t="s">
        <v>68</v>
      </c>
      <c r="L27" s="320" t="s">
        <v>76</v>
      </c>
      <c r="M27" s="321"/>
      <c r="N27" s="322"/>
      <c r="O27" s="16"/>
      <c r="P27" s="173">
        <v>1</v>
      </c>
      <c r="Q27" s="16"/>
      <c r="R27" s="173">
        <v>1</v>
      </c>
      <c r="S27" s="173">
        <v>1</v>
      </c>
      <c r="T27" s="17"/>
      <c r="U27" s="24">
        <v>1</v>
      </c>
      <c r="V27" s="140">
        <v>1</v>
      </c>
      <c r="W27" s="141">
        <v>0</v>
      </c>
      <c r="X27" s="140">
        <v>1</v>
      </c>
      <c r="Y27" s="159"/>
      <c r="BA27" s="143"/>
      <c r="BB27" s="143"/>
    </row>
    <row r="28" spans="1:54" ht="135.75" thickBot="1">
      <c r="A28" s="139" t="s">
        <v>19</v>
      </c>
      <c r="B28" s="191" t="s">
        <v>940</v>
      </c>
      <c r="C28" s="16" t="s">
        <v>941</v>
      </c>
      <c r="D28" s="16" t="s">
        <v>942</v>
      </c>
      <c r="E28" s="16" t="s">
        <v>943</v>
      </c>
      <c r="F28" s="400" t="s">
        <v>77</v>
      </c>
      <c r="G28" s="401"/>
      <c r="H28" s="138" t="s">
        <v>74</v>
      </c>
      <c r="I28" s="318" t="s">
        <v>69</v>
      </c>
      <c r="J28" s="319"/>
      <c r="K28" s="138" t="s">
        <v>68</v>
      </c>
      <c r="L28" s="320" t="s">
        <v>76</v>
      </c>
      <c r="M28" s="321"/>
      <c r="N28" s="322"/>
      <c r="O28" s="16"/>
      <c r="P28" s="16"/>
      <c r="Q28" s="16"/>
      <c r="R28" s="16"/>
      <c r="S28" s="16"/>
      <c r="T28" s="17"/>
      <c r="U28" s="24">
        <v>1</v>
      </c>
      <c r="V28" s="140">
        <v>1</v>
      </c>
      <c r="W28" s="141">
        <v>8</v>
      </c>
      <c r="X28" s="140">
        <v>1</v>
      </c>
      <c r="Y28" s="159"/>
      <c r="BA28" s="143"/>
      <c r="BB28" s="143"/>
    </row>
    <row r="29" spans="1:54" ht="127.5" customHeight="1" thickBot="1">
      <c r="A29" s="139" t="s">
        <v>944</v>
      </c>
      <c r="B29" s="191" t="s">
        <v>945</v>
      </c>
      <c r="C29" s="16" t="s">
        <v>946</v>
      </c>
      <c r="D29" s="16" t="s">
        <v>947</v>
      </c>
      <c r="E29" s="16" t="s">
        <v>943</v>
      </c>
      <c r="F29" s="400" t="s">
        <v>77</v>
      </c>
      <c r="G29" s="401"/>
      <c r="H29" s="138" t="s">
        <v>74</v>
      </c>
      <c r="I29" s="318" t="s">
        <v>69</v>
      </c>
      <c r="J29" s="319"/>
      <c r="K29" s="138" t="s">
        <v>68</v>
      </c>
      <c r="L29" s="320" t="s">
        <v>76</v>
      </c>
      <c r="M29" s="321"/>
      <c r="N29" s="322"/>
      <c r="O29" s="16"/>
      <c r="P29" s="173">
        <v>1</v>
      </c>
      <c r="Q29" s="16"/>
      <c r="R29" s="173">
        <v>1</v>
      </c>
      <c r="S29" s="173">
        <v>1</v>
      </c>
      <c r="T29" s="17"/>
      <c r="U29" s="24">
        <v>1</v>
      </c>
      <c r="V29" s="140">
        <v>1</v>
      </c>
      <c r="W29" s="141">
        <v>2</v>
      </c>
      <c r="X29" s="140">
        <v>1</v>
      </c>
      <c r="Y29" s="159"/>
      <c r="BA29" s="143"/>
      <c r="BB29" s="143"/>
    </row>
    <row r="30" spans="1:54" ht="24" customHeight="1" thickBot="1">
      <c r="A30" s="334" t="s">
        <v>821</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BA30" s="143"/>
      <c r="BB30" s="143"/>
    </row>
    <row r="31" spans="1:54" ht="21.75" customHeight="1" thickBot="1">
      <c r="A31" s="334" t="s">
        <v>41</v>
      </c>
      <c r="B31" s="334"/>
      <c r="C31" s="334"/>
      <c r="D31" s="334"/>
      <c r="E31" s="334"/>
      <c r="F31" s="334"/>
      <c r="G31" s="334"/>
      <c r="H31" s="334"/>
      <c r="I31" s="334"/>
      <c r="J31" s="334"/>
      <c r="K31" s="334" t="s">
        <v>85</v>
      </c>
      <c r="L31" s="334"/>
      <c r="M31" s="334"/>
      <c r="N31" s="334"/>
      <c r="O31" s="334"/>
      <c r="P31" s="334"/>
      <c r="Q31" s="334"/>
      <c r="R31" s="334"/>
      <c r="S31" s="334"/>
      <c r="T31" s="334"/>
      <c r="U31" s="334"/>
      <c r="V31" s="334"/>
      <c r="W31" s="334"/>
      <c r="X31" s="334"/>
      <c r="Y31" s="334"/>
      <c r="BA31" s="143"/>
      <c r="BB31" s="143"/>
    </row>
    <row r="32" spans="1:54" ht="34.5" customHeight="1" thickBot="1">
      <c r="A32" s="334" t="s">
        <v>47</v>
      </c>
      <c r="B32" s="334"/>
      <c r="C32" s="334"/>
      <c r="D32" s="334"/>
      <c r="E32" s="334"/>
      <c r="F32" s="334" t="s">
        <v>48</v>
      </c>
      <c r="G32" s="334"/>
      <c r="H32" s="334"/>
      <c r="I32" s="334"/>
      <c r="J32" s="334"/>
      <c r="K32" s="335" t="s">
        <v>822</v>
      </c>
      <c r="L32" s="336" t="s">
        <v>826</v>
      </c>
      <c r="M32" s="337"/>
      <c r="N32" s="337"/>
      <c r="O32" s="337"/>
      <c r="P32" s="337"/>
      <c r="Q32" s="337"/>
      <c r="R32" s="337"/>
      <c r="S32" s="337"/>
      <c r="T32" s="337"/>
      <c r="U32" s="337"/>
      <c r="V32" s="337"/>
      <c r="W32" s="337"/>
      <c r="X32" s="337"/>
      <c r="Y32" s="338"/>
      <c r="BA32" s="143"/>
      <c r="BB32" s="143"/>
    </row>
    <row r="33" spans="1:54" ht="24" customHeight="1" thickBot="1">
      <c r="A33" s="334"/>
      <c r="B33" s="334"/>
      <c r="C33" s="334" t="s">
        <v>49</v>
      </c>
      <c r="D33" s="334" t="s">
        <v>50</v>
      </c>
      <c r="E33" s="334" t="s">
        <v>51</v>
      </c>
      <c r="F33" s="334" t="s">
        <v>49</v>
      </c>
      <c r="G33" s="334" t="s">
        <v>52</v>
      </c>
      <c r="H33" s="334"/>
      <c r="I33" s="335" t="s">
        <v>848</v>
      </c>
      <c r="J33" s="334" t="s">
        <v>51</v>
      </c>
      <c r="K33" s="335"/>
      <c r="L33" s="336" t="s">
        <v>831</v>
      </c>
      <c r="M33" s="337"/>
      <c r="N33" s="337"/>
      <c r="O33" s="337"/>
      <c r="P33" s="337"/>
      <c r="Q33" s="338"/>
      <c r="R33" s="339" t="s">
        <v>48</v>
      </c>
      <c r="S33" s="340"/>
      <c r="T33" s="340"/>
      <c r="U33" s="340"/>
      <c r="V33" s="341"/>
      <c r="W33" s="342" t="s">
        <v>824</v>
      </c>
      <c r="X33" s="343"/>
      <c r="Y33" s="346" t="s">
        <v>825</v>
      </c>
      <c r="BA33" s="143"/>
      <c r="BB33" s="143"/>
    </row>
    <row r="34" spans="1:54" ht="45.75" customHeight="1" thickBot="1">
      <c r="A34" s="334"/>
      <c r="B34" s="334"/>
      <c r="C34" s="334"/>
      <c r="D34" s="334"/>
      <c r="E34" s="334"/>
      <c r="F34" s="334"/>
      <c r="G34" s="334"/>
      <c r="H34" s="334"/>
      <c r="I34" s="335"/>
      <c r="J34" s="334"/>
      <c r="K34" s="335"/>
      <c r="L34" s="336" t="s">
        <v>823</v>
      </c>
      <c r="M34" s="338"/>
      <c r="N34" s="336" t="s">
        <v>50</v>
      </c>
      <c r="O34" s="338"/>
      <c r="P34" s="339" t="s">
        <v>51</v>
      </c>
      <c r="Q34" s="341"/>
      <c r="R34" s="186" t="s">
        <v>823</v>
      </c>
      <c r="S34" s="339" t="s">
        <v>52</v>
      </c>
      <c r="T34" s="341"/>
      <c r="U34" s="167" t="s">
        <v>857</v>
      </c>
      <c r="V34" s="185" t="s">
        <v>51</v>
      </c>
      <c r="W34" s="344"/>
      <c r="X34" s="345"/>
      <c r="Y34" s="347"/>
      <c r="BA34" s="143"/>
      <c r="BB34" s="143"/>
    </row>
    <row r="35" spans="1:54" ht="19.5" customHeight="1" thickBot="1">
      <c r="A35" s="348" t="s">
        <v>32</v>
      </c>
      <c r="B35" s="349"/>
      <c r="C35" s="135">
        <v>2883.9</v>
      </c>
      <c r="D35" s="135"/>
      <c r="E35" s="169">
        <f>SUM(C35:D35)</f>
        <v>2883.9</v>
      </c>
      <c r="F35" s="135">
        <v>1500</v>
      </c>
      <c r="G35" s="136" t="s">
        <v>854</v>
      </c>
      <c r="H35" s="135"/>
      <c r="I35" s="135"/>
      <c r="J35" s="169">
        <f>SUM(F35:I35)</f>
        <v>1500</v>
      </c>
      <c r="K35" s="169">
        <f>E35+J35</f>
        <v>4383.8999999999996</v>
      </c>
      <c r="L35" s="350">
        <v>2883.9</v>
      </c>
      <c r="M35" s="351"/>
      <c r="N35" s="350"/>
      <c r="O35" s="351"/>
      <c r="P35" s="352">
        <f>SUM(L35:O35)</f>
        <v>2883.9</v>
      </c>
      <c r="Q35" s="353"/>
      <c r="R35" s="137">
        <v>1500</v>
      </c>
      <c r="S35" s="136" t="s">
        <v>849</v>
      </c>
      <c r="T35" s="137"/>
      <c r="U35" s="137"/>
      <c r="V35" s="170">
        <f>SUM(R35,T35,U35)</f>
        <v>1500</v>
      </c>
      <c r="W35" s="354">
        <f>SUM(P35,V35)</f>
        <v>4383.8999999999996</v>
      </c>
      <c r="X35" s="355"/>
      <c r="Y35" s="171">
        <f>IF(W35=0,0,W35/K35)</f>
        <v>1</v>
      </c>
      <c r="BA35" s="143"/>
      <c r="BB35" s="143"/>
    </row>
    <row r="36" spans="1:54" ht="19.5" customHeight="1" thickBot="1">
      <c r="A36" s="348" t="s">
        <v>33</v>
      </c>
      <c r="B36" s="349"/>
      <c r="C36" s="135">
        <v>2883.9</v>
      </c>
      <c r="D36" s="135"/>
      <c r="E36" s="169">
        <f>SUM(C36:D36)</f>
        <v>2883.9</v>
      </c>
      <c r="F36" s="135">
        <v>1500</v>
      </c>
      <c r="G36" s="136" t="s">
        <v>849</v>
      </c>
      <c r="H36" s="135"/>
      <c r="I36" s="135"/>
      <c r="J36" s="169">
        <f>SUM(F36:I36)</f>
        <v>1500</v>
      </c>
      <c r="K36" s="169">
        <f>J36+E36</f>
        <v>4383.8999999999996</v>
      </c>
      <c r="L36" s="350">
        <v>2720.89</v>
      </c>
      <c r="M36" s="351"/>
      <c r="N36" s="356"/>
      <c r="O36" s="357"/>
      <c r="P36" s="352">
        <f>SUM(L36:O36)</f>
        <v>2720.89</v>
      </c>
      <c r="Q36" s="353"/>
      <c r="R36" s="137">
        <v>950.4</v>
      </c>
      <c r="S36" s="136" t="s">
        <v>849</v>
      </c>
      <c r="T36" s="137"/>
      <c r="U36" s="137"/>
      <c r="V36" s="170">
        <f>SUM(R36,T36,U36)</f>
        <v>950.4</v>
      </c>
      <c r="W36" s="354">
        <f>SUM(P36,V36)</f>
        <v>3671.29</v>
      </c>
      <c r="X36" s="355"/>
      <c r="Y36" s="171">
        <f>IF(W36=0,0,W36/K36)</f>
        <v>0.83744839070234267</v>
      </c>
      <c r="BA36" s="143"/>
      <c r="BB36" s="143"/>
    </row>
    <row r="37" spans="1:54" ht="15.75" thickBot="1">
      <c r="A37" s="366" t="s">
        <v>81</v>
      </c>
      <c r="B37" s="367"/>
      <c r="C37" s="367"/>
      <c r="D37" s="367"/>
      <c r="E37" s="367"/>
      <c r="F37" s="367"/>
      <c r="G37" s="367"/>
      <c r="H37" s="367"/>
      <c r="I37" s="367"/>
      <c r="J37" s="367"/>
      <c r="K37" s="367"/>
      <c r="L37" s="367"/>
      <c r="M37" s="367"/>
      <c r="N37" s="367"/>
      <c r="O37" s="367"/>
      <c r="P37" s="367"/>
      <c r="Q37" s="367"/>
      <c r="R37" s="367"/>
      <c r="S37" s="367"/>
      <c r="T37" s="367"/>
      <c r="U37" s="367"/>
      <c r="V37" s="367"/>
      <c r="W37" s="367"/>
      <c r="X37" s="368"/>
      <c r="Y37" s="369"/>
      <c r="BA37" s="143"/>
      <c r="BB37" s="143"/>
    </row>
    <row r="38" spans="1:54" ht="36.75" customHeight="1" thickTop="1" thickBot="1">
      <c r="A38" s="402"/>
      <c r="B38" s="403"/>
      <c r="C38" s="404" t="s">
        <v>948</v>
      </c>
      <c r="D38" s="405"/>
      <c r="E38" s="405"/>
      <c r="F38" s="405"/>
      <c r="G38" s="405"/>
      <c r="H38" s="405"/>
      <c r="I38" s="405"/>
      <c r="J38" s="405"/>
      <c r="K38" s="405"/>
      <c r="L38" s="405"/>
      <c r="M38" s="405"/>
      <c r="N38" s="405"/>
      <c r="O38" s="405"/>
      <c r="P38" s="405"/>
      <c r="Q38" s="405"/>
      <c r="R38" s="405"/>
      <c r="S38" s="405"/>
      <c r="T38" s="405"/>
      <c r="U38" s="405"/>
      <c r="V38" s="405"/>
      <c r="W38" s="405"/>
      <c r="X38" s="405"/>
      <c r="Y38" s="406"/>
      <c r="BA38" s="143"/>
      <c r="BB38" s="143"/>
    </row>
    <row r="39" spans="1:54" ht="16.5" thickBot="1">
      <c r="A39" s="407"/>
      <c r="B39" s="408"/>
      <c r="C39" s="409"/>
      <c r="D39" s="410"/>
      <c r="E39" s="410"/>
      <c r="F39" s="410"/>
      <c r="G39" s="410"/>
      <c r="H39" s="410"/>
      <c r="I39" s="410"/>
      <c r="J39" s="410"/>
      <c r="K39" s="410"/>
      <c r="L39" s="410"/>
      <c r="M39" s="410"/>
      <c r="N39" s="410"/>
      <c r="O39" s="410"/>
      <c r="P39" s="410"/>
      <c r="Q39" s="410"/>
      <c r="R39" s="410"/>
      <c r="S39" s="410"/>
      <c r="T39" s="410"/>
      <c r="U39" s="410"/>
      <c r="V39" s="410"/>
      <c r="W39" s="410"/>
      <c r="X39" s="410"/>
      <c r="Y39" s="411"/>
      <c r="BA39" s="143"/>
      <c r="BB39" s="143"/>
    </row>
    <row r="40" spans="1:54" ht="15.75" thickTop="1">
      <c r="BA40" s="143"/>
      <c r="BB40" s="143"/>
    </row>
    <row r="41" spans="1:54">
      <c r="C41" s="150"/>
      <c r="BA41" s="143"/>
      <c r="BB41" s="143"/>
    </row>
    <row r="42" spans="1:54">
      <c r="BA42" s="143"/>
      <c r="BB42" s="143"/>
    </row>
    <row r="43" spans="1:54">
      <c r="C43" s="150"/>
      <c r="BA43" s="143"/>
      <c r="BB43" s="143"/>
    </row>
    <row r="44" spans="1:54">
      <c r="BA44" s="143"/>
      <c r="BB44" s="143"/>
    </row>
    <row r="45" spans="1:54">
      <c r="BA45" s="143"/>
      <c r="BB45" s="143"/>
    </row>
    <row r="46" spans="1:54">
      <c r="BA46" s="143"/>
      <c r="BB46" s="143"/>
    </row>
    <row r="47" spans="1:54">
      <c r="BA47" s="143"/>
      <c r="BB47" s="143"/>
    </row>
    <row r="48" spans="1:54">
      <c r="BA48" s="143"/>
      <c r="BB48" s="143"/>
    </row>
    <row r="49" spans="53:54">
      <c r="BA49" s="143"/>
      <c r="BB49" s="143"/>
    </row>
    <row r="50" spans="53:54">
      <c r="BA50" s="143"/>
      <c r="BB50" s="143"/>
    </row>
    <row r="51" spans="53:54">
      <c r="BA51" s="143"/>
      <c r="BB51" s="143"/>
    </row>
    <row r="52" spans="53:54">
      <c r="BA52" s="143"/>
      <c r="BB52" s="143"/>
    </row>
    <row r="53" spans="53:54">
      <c r="BA53" s="143"/>
      <c r="BB53" s="143"/>
    </row>
    <row r="54" spans="53:54">
      <c r="BA54" s="143"/>
      <c r="BB54" s="143"/>
    </row>
    <row r="55" spans="53:54">
      <c r="BA55" s="143"/>
      <c r="BB55" s="143"/>
    </row>
    <row r="56" spans="53:54">
      <c r="BA56" s="143"/>
      <c r="BB56" s="143"/>
    </row>
    <row r="57" spans="53:54">
      <c r="BA57" s="143"/>
      <c r="BB57" s="143"/>
    </row>
    <row r="58" spans="53:54">
      <c r="BA58" s="143"/>
      <c r="BB58" s="143"/>
    </row>
    <row r="59" spans="53:54">
      <c r="BA59" s="143"/>
      <c r="BB59" s="143"/>
    </row>
    <row r="60" spans="53:54">
      <c r="BA60" s="143"/>
      <c r="BB60" s="143"/>
    </row>
    <row r="61" spans="53:54">
      <c r="BA61" s="143"/>
      <c r="BB61" s="143"/>
    </row>
    <row r="62" spans="53:54">
      <c r="BA62" s="143"/>
      <c r="BB62" s="143"/>
    </row>
    <row r="63" spans="53:54">
      <c r="BA63" s="143"/>
      <c r="BB63" s="143"/>
    </row>
    <row r="64" spans="53:54">
      <c r="BA64" s="143"/>
      <c r="BB64" s="143"/>
    </row>
    <row r="65" spans="53:54">
      <c r="BA65" s="143"/>
      <c r="BB65" s="143"/>
    </row>
    <row r="66" spans="53:54">
      <c r="BA66" s="143"/>
      <c r="BB66" s="143"/>
    </row>
    <row r="67" spans="53:54">
      <c r="BA67" s="143"/>
      <c r="BB67" s="143"/>
    </row>
    <row r="68" spans="53:54">
      <c r="BA68" s="143"/>
      <c r="BB68" s="143"/>
    </row>
    <row r="69" spans="53:54">
      <c r="BA69" s="143"/>
      <c r="BB69" s="143"/>
    </row>
    <row r="70" spans="53:54">
      <c r="BA70" s="143"/>
      <c r="BB70" s="143"/>
    </row>
    <row r="71" spans="53:54">
      <c r="BA71" s="143"/>
      <c r="BB71" s="143"/>
    </row>
    <row r="72" spans="53:54">
      <c r="BA72" s="143"/>
      <c r="BB72" s="143"/>
    </row>
    <row r="73" spans="53:54">
      <c r="BA73" s="143"/>
      <c r="BB73" s="143"/>
    </row>
    <row r="74" spans="53:54">
      <c r="BA74" s="143"/>
      <c r="BB74" s="143"/>
    </row>
    <row r="75" spans="53:54">
      <c r="BA75" s="143"/>
      <c r="BB75" s="143"/>
    </row>
    <row r="76" spans="53:54">
      <c r="BA76" s="143"/>
      <c r="BB76" s="143"/>
    </row>
    <row r="77" spans="53:54">
      <c r="BA77" s="143"/>
      <c r="BB77" s="143"/>
    </row>
    <row r="78" spans="53:54">
      <c r="BA78" s="143"/>
      <c r="BB78" s="143"/>
    </row>
    <row r="79" spans="53:54">
      <c r="BA79" s="143"/>
      <c r="BB79" s="143"/>
    </row>
    <row r="80" spans="53: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128" spans="53:54">
      <c r="BA128" s="143"/>
      <c r="BB128" s="143"/>
    </row>
    <row r="129" spans="53:54">
      <c r="BA129" s="143"/>
      <c r="BB129" s="143"/>
    </row>
    <row r="998" spans="53:69" ht="15.75" thickBot="1">
      <c r="BA998" s="31" t="s">
        <v>152</v>
      </c>
      <c r="BB998" s="65" t="s">
        <v>790</v>
      </c>
      <c r="BC998" s="387" t="s">
        <v>153</v>
      </c>
      <c r="BD998" s="387"/>
      <c r="BE998" s="387"/>
      <c r="BF998" s="387"/>
      <c r="BG998" s="71" t="s">
        <v>331</v>
      </c>
      <c r="BH998" s="71" t="s">
        <v>332</v>
      </c>
      <c r="BI998" s="70" t="s">
        <v>330</v>
      </c>
      <c r="BJ998" s="142" t="s">
        <v>407</v>
      </c>
      <c r="BK998" s="79" t="s">
        <v>555</v>
      </c>
      <c r="BL998" s="79" t="s">
        <v>39</v>
      </c>
      <c r="BM998" s="79" t="s">
        <v>40</v>
      </c>
      <c r="BN998" s="80" t="s">
        <v>556</v>
      </c>
      <c r="BO998" s="112" t="s">
        <v>56</v>
      </c>
      <c r="BP998" s="113" t="s">
        <v>796</v>
      </c>
      <c r="BQ998" s="113"/>
    </row>
    <row r="999" spans="53:69" ht="15.75">
      <c r="BA999" s="31" t="str">
        <f t="shared" ref="BA999:BA1041" si="0">MID(BB999,1,4)</f>
        <v>E011</v>
      </c>
      <c r="BB999" s="25" t="s">
        <v>96</v>
      </c>
      <c r="BC999" s="42" t="s">
        <v>241</v>
      </c>
      <c r="BD999" s="43" t="s">
        <v>243</v>
      </c>
      <c r="BE999" s="44" t="s">
        <v>154</v>
      </c>
      <c r="BF999" s="45" t="s">
        <v>155</v>
      </c>
      <c r="BG999" s="142" t="s">
        <v>333</v>
      </c>
      <c r="BH999" s="73" t="s">
        <v>338</v>
      </c>
      <c r="BI999" s="142" t="s">
        <v>286</v>
      </c>
      <c r="BJ999" s="75" t="s">
        <v>177</v>
      </c>
      <c r="BK999" s="142" t="s">
        <v>412</v>
      </c>
      <c r="BN999" s="183" t="s">
        <v>557</v>
      </c>
      <c r="BO999" s="81" t="s">
        <v>793</v>
      </c>
      <c r="BP999" s="127" t="s">
        <v>806</v>
      </c>
      <c r="BQ999" s="115"/>
    </row>
    <row r="1000" spans="53:69" ht="15.75">
      <c r="BA1000" s="31" t="str">
        <f t="shared" si="0"/>
        <v>E012</v>
      </c>
      <c r="BB1000" s="26" t="s">
        <v>97</v>
      </c>
      <c r="BC1000" s="388" t="s">
        <v>232</v>
      </c>
      <c r="BD1000" s="389" t="s">
        <v>157</v>
      </c>
      <c r="BE1000" s="46" t="s">
        <v>158</v>
      </c>
      <c r="BF1000" s="183"/>
      <c r="BG1000" s="142" t="s">
        <v>334</v>
      </c>
      <c r="BH1000" s="73" t="s">
        <v>339</v>
      </c>
      <c r="BI1000" s="142" t="s">
        <v>287</v>
      </c>
      <c r="BJ1000" s="75" t="s">
        <v>244</v>
      </c>
      <c r="BK1000" s="142" t="s">
        <v>413</v>
      </c>
      <c r="BL1000" s="78" t="s">
        <v>414</v>
      </c>
      <c r="BM1000" s="142" t="s">
        <v>415</v>
      </c>
      <c r="BN1000" s="183" t="s">
        <v>558</v>
      </c>
      <c r="BO1000" s="82" t="s">
        <v>791</v>
      </c>
      <c r="BP1000" s="127" t="s">
        <v>798</v>
      </c>
      <c r="BQ1000" s="115"/>
    </row>
    <row r="1001" spans="53:69" ht="15.75">
      <c r="BA1001" s="31" t="str">
        <f t="shared" si="0"/>
        <v>E013</v>
      </c>
      <c r="BB1001" s="26" t="s">
        <v>98</v>
      </c>
      <c r="BC1001" s="388"/>
      <c r="BD1001" s="389"/>
      <c r="BE1001" s="46" t="s">
        <v>159</v>
      </c>
      <c r="BF1001" s="183"/>
      <c r="BG1001" s="142" t="s">
        <v>335</v>
      </c>
      <c r="BH1001" s="73" t="s">
        <v>340</v>
      </c>
      <c r="BI1001" s="142" t="s">
        <v>288</v>
      </c>
      <c r="BJ1001" s="75" t="s">
        <v>408</v>
      </c>
      <c r="BK1001" s="142" t="s">
        <v>416</v>
      </c>
      <c r="BL1001" s="142" t="s">
        <v>417</v>
      </c>
      <c r="BM1001" s="142" t="s">
        <v>418</v>
      </c>
      <c r="BN1001" s="183" t="s">
        <v>559</v>
      </c>
      <c r="BO1001" s="83" t="s">
        <v>792</v>
      </c>
      <c r="BP1001" s="127" t="s">
        <v>799</v>
      </c>
      <c r="BQ1001" s="117"/>
    </row>
    <row r="1002" spans="53:69" ht="30">
      <c r="BA1002" s="31" t="str">
        <f t="shared" si="0"/>
        <v>E015</v>
      </c>
      <c r="BB1002" s="32" t="s">
        <v>95</v>
      </c>
      <c r="BC1002" s="388" t="s">
        <v>233</v>
      </c>
      <c r="BD1002" s="389" t="s">
        <v>264</v>
      </c>
      <c r="BE1002" s="47" t="s">
        <v>161</v>
      </c>
      <c r="BF1002" s="390"/>
      <c r="BG1002" s="142" t="s">
        <v>336</v>
      </c>
      <c r="BH1002" s="73" t="s">
        <v>341</v>
      </c>
      <c r="BI1002" s="142" t="s">
        <v>289</v>
      </c>
      <c r="BJ1002" s="75" t="s">
        <v>245</v>
      </c>
      <c r="BK1002" s="142" t="s">
        <v>419</v>
      </c>
      <c r="BL1002" s="142" t="s">
        <v>420</v>
      </c>
      <c r="BM1002" s="142" t="s">
        <v>421</v>
      </c>
      <c r="BN1002" s="183" t="s">
        <v>560</v>
      </c>
      <c r="BO1002" s="81" t="s">
        <v>199</v>
      </c>
      <c r="BP1002" s="127" t="s">
        <v>858</v>
      </c>
      <c r="BQ1002" s="117"/>
    </row>
    <row r="1003" spans="53:69" ht="30">
      <c r="BA1003" s="31" t="str">
        <f t="shared" si="0"/>
        <v>E021</v>
      </c>
      <c r="BB1003" s="26" t="s">
        <v>104</v>
      </c>
      <c r="BC1003" s="388"/>
      <c r="BD1003" s="389"/>
      <c r="BE1003" s="48" t="s">
        <v>162</v>
      </c>
      <c r="BF1003" s="390"/>
      <c r="BG1003" s="142" t="s">
        <v>337</v>
      </c>
      <c r="BH1003" s="73" t="s">
        <v>342</v>
      </c>
      <c r="BI1003" s="142" t="s">
        <v>290</v>
      </c>
      <c r="BJ1003" s="75" t="s">
        <v>246</v>
      </c>
      <c r="BL1003" s="142" t="s">
        <v>422</v>
      </c>
      <c r="BM1003" s="142" t="s">
        <v>423</v>
      </c>
      <c r="BN1003" s="183" t="s">
        <v>561</v>
      </c>
      <c r="BO1003" s="82" t="s">
        <v>794</v>
      </c>
      <c r="BP1003" s="127" t="s">
        <v>800</v>
      </c>
      <c r="BQ1003" s="118"/>
    </row>
    <row r="1004" spans="53:69" ht="30">
      <c r="BA1004" s="31" t="str">
        <f t="shared" si="0"/>
        <v>E031</v>
      </c>
      <c r="BB1004" s="128" t="s">
        <v>106</v>
      </c>
      <c r="BC1004" s="388"/>
      <c r="BD1004" s="389"/>
      <c r="BE1004" s="48" t="s">
        <v>163</v>
      </c>
      <c r="BF1004" s="390"/>
      <c r="BG1004" s="143"/>
      <c r="BH1004" s="73" t="s">
        <v>343</v>
      </c>
      <c r="BI1004" s="142" t="s">
        <v>291</v>
      </c>
      <c r="BJ1004" s="75" t="s">
        <v>247</v>
      </c>
      <c r="BL1004" s="142" t="s">
        <v>424</v>
      </c>
      <c r="BM1004" s="142" t="s">
        <v>425</v>
      </c>
      <c r="BN1004" s="183" t="s">
        <v>562</v>
      </c>
      <c r="BO1004" s="83" t="s">
        <v>329</v>
      </c>
      <c r="BP1004" s="127" t="s">
        <v>801</v>
      </c>
      <c r="BQ1004" s="118"/>
    </row>
    <row r="1005" spans="53:69" ht="15.75">
      <c r="BA1005" s="31" t="str">
        <f t="shared" si="0"/>
        <v>S034</v>
      </c>
      <c r="BB1005" s="128" t="s">
        <v>808</v>
      </c>
      <c r="BC1005" s="388"/>
      <c r="BD1005" s="389"/>
      <c r="BE1005" s="49" t="s">
        <v>164</v>
      </c>
      <c r="BF1005" s="390"/>
      <c r="BG1005" s="143"/>
      <c r="BH1005" s="73" t="s">
        <v>344</v>
      </c>
      <c r="BI1005" s="142" t="s">
        <v>292</v>
      </c>
      <c r="BJ1005" s="75" t="s">
        <v>248</v>
      </c>
      <c r="BL1005" s="142" t="s">
        <v>426</v>
      </c>
      <c r="BM1005" s="142" t="s">
        <v>427</v>
      </c>
      <c r="BN1005" s="183" t="s">
        <v>563</v>
      </c>
      <c r="BO1005" s="81"/>
      <c r="BP1005" s="127" t="s">
        <v>802</v>
      </c>
      <c r="BQ1005" s="118"/>
    </row>
    <row r="1006" spans="53:69">
      <c r="BA1006" s="31" t="str">
        <f t="shared" si="0"/>
        <v>E035</v>
      </c>
      <c r="BB1006" s="129" t="s">
        <v>809</v>
      </c>
      <c r="BC1006" s="383" t="s">
        <v>234</v>
      </c>
      <c r="BD1006" s="384" t="s">
        <v>166</v>
      </c>
      <c r="BE1006" s="50" t="s">
        <v>167</v>
      </c>
      <c r="BF1006" s="183"/>
      <c r="BG1006" s="143"/>
      <c r="BH1006" s="142" t="s">
        <v>345</v>
      </c>
      <c r="BI1006" s="142" t="s">
        <v>293</v>
      </c>
      <c r="BJ1006" s="75" t="s">
        <v>249</v>
      </c>
      <c r="BL1006" s="142" t="s">
        <v>428</v>
      </c>
      <c r="BM1006" s="142" t="s">
        <v>429</v>
      </c>
      <c r="BN1006" s="183" t="s">
        <v>564</v>
      </c>
      <c r="BO1006" s="83"/>
      <c r="BP1006" s="127" t="s">
        <v>803</v>
      </c>
      <c r="BQ1006" s="118"/>
    </row>
    <row r="1007" spans="53:69">
      <c r="BA1007" s="31" t="str">
        <f t="shared" si="0"/>
        <v>E036</v>
      </c>
      <c r="BB1007" s="55" t="s">
        <v>810</v>
      </c>
      <c r="BC1007" s="383"/>
      <c r="BD1007" s="384"/>
      <c r="BE1007" s="50" t="s">
        <v>168</v>
      </c>
      <c r="BF1007" s="183"/>
      <c r="BG1007" s="143"/>
      <c r="BH1007" s="142" t="s">
        <v>346</v>
      </c>
      <c r="BI1007" s="142" t="s">
        <v>294</v>
      </c>
      <c r="BJ1007" s="75" t="s">
        <v>250</v>
      </c>
      <c r="BL1007" s="142" t="s">
        <v>430</v>
      </c>
      <c r="BM1007" s="142" t="s">
        <v>431</v>
      </c>
      <c r="BN1007" s="183" t="s">
        <v>565</v>
      </c>
      <c r="BO1007" s="82"/>
      <c r="BP1007" s="127" t="s">
        <v>804</v>
      </c>
      <c r="BQ1007" s="118"/>
    </row>
    <row r="1008" spans="53:69" ht="15.75">
      <c r="BA1008" s="31" t="str">
        <f t="shared" si="0"/>
        <v>F037</v>
      </c>
      <c r="BB1008" s="55" t="s">
        <v>811</v>
      </c>
      <c r="BC1008" s="383"/>
      <c r="BD1008" s="384"/>
      <c r="BE1008" s="51" t="s">
        <v>169</v>
      </c>
      <c r="BF1008" s="183"/>
      <c r="BG1008" s="143"/>
      <c r="BH1008" s="142" t="s">
        <v>347</v>
      </c>
      <c r="BI1008" s="142" t="s">
        <v>295</v>
      </c>
      <c r="BJ1008" s="75" t="s">
        <v>252</v>
      </c>
      <c r="BL1008" s="142" t="s">
        <v>432</v>
      </c>
      <c r="BM1008" s="142" t="s">
        <v>433</v>
      </c>
      <c r="BN1008" s="183" t="s">
        <v>830</v>
      </c>
      <c r="BO1008" s="83"/>
      <c r="BP1008" s="127" t="s">
        <v>805</v>
      </c>
      <c r="BQ1008" s="118"/>
    </row>
    <row r="1009" spans="53:69" ht="15.75">
      <c r="BA1009" s="31" t="str">
        <f t="shared" si="0"/>
        <v>PA17</v>
      </c>
      <c r="BB1009" s="130" t="s">
        <v>107</v>
      </c>
      <c r="BC1009" s="383"/>
      <c r="BD1009" s="384"/>
      <c r="BE1009" s="49" t="s">
        <v>170</v>
      </c>
      <c r="BF1009" s="183"/>
      <c r="BG1009" s="143"/>
      <c r="BH1009" s="142" t="s">
        <v>348</v>
      </c>
      <c r="BI1009" s="142" t="s">
        <v>296</v>
      </c>
      <c r="BJ1009" s="75" t="s">
        <v>409</v>
      </c>
      <c r="BL1009" s="142" t="s">
        <v>434</v>
      </c>
      <c r="BM1009" s="142" t="s">
        <v>435</v>
      </c>
      <c r="BN1009" s="183" t="s">
        <v>566</v>
      </c>
      <c r="BO1009" s="83"/>
      <c r="BP1009" s="127" t="s">
        <v>807</v>
      </c>
      <c r="BQ1009" s="118"/>
    </row>
    <row r="1010" spans="53:69" ht="15.75">
      <c r="BA1010" s="31" t="str">
        <f t="shared" si="0"/>
        <v>P123</v>
      </c>
      <c r="BB1010" s="128" t="s">
        <v>141</v>
      </c>
      <c r="BC1010" s="383"/>
      <c r="BD1010" s="384"/>
      <c r="BE1010" s="49" t="s">
        <v>171</v>
      </c>
      <c r="BF1010" s="183"/>
      <c r="BG1010" s="143"/>
      <c r="BH1010" s="142" t="s">
        <v>349</v>
      </c>
      <c r="BI1010" s="142" t="s">
        <v>297</v>
      </c>
      <c r="BJ1010" s="75" t="s">
        <v>195</v>
      </c>
      <c r="BL1010" s="142" t="s">
        <v>436</v>
      </c>
      <c r="BM1010" s="142" t="s">
        <v>437</v>
      </c>
      <c r="BN1010" s="183" t="s">
        <v>567</v>
      </c>
      <c r="BO1010" s="83"/>
      <c r="BP1010" s="127" t="s">
        <v>797</v>
      </c>
      <c r="BQ1010" s="119"/>
    </row>
    <row r="1011" spans="53:69" ht="15.75">
      <c r="BA1011" s="31" t="str">
        <f t="shared" si="0"/>
        <v>E043</v>
      </c>
      <c r="BB1011" s="131" t="s">
        <v>813</v>
      </c>
      <c r="BC1011" s="383"/>
      <c r="BD1011" s="384"/>
      <c r="BE1011" s="49" t="s">
        <v>172</v>
      </c>
      <c r="BF1011" s="183"/>
      <c r="BG1011" s="143"/>
      <c r="BH1011" s="142" t="s">
        <v>350</v>
      </c>
      <c r="BI1011" s="142" t="s">
        <v>298</v>
      </c>
      <c r="BJ1011" s="75" t="s">
        <v>410</v>
      </c>
      <c r="BL1011" s="142" t="s">
        <v>438</v>
      </c>
      <c r="BM1011" s="142" t="s">
        <v>439</v>
      </c>
      <c r="BN1011" s="183" t="s">
        <v>568</v>
      </c>
      <c r="BO1011" s="84"/>
      <c r="BP1011" s="118"/>
      <c r="BQ1011" s="119"/>
    </row>
    <row r="1012" spans="53:69" ht="31.5">
      <c r="BA1012" s="31" t="str">
        <f t="shared" si="0"/>
        <v>E044</v>
      </c>
      <c r="BB1012" s="131" t="s">
        <v>814</v>
      </c>
      <c r="BC1012" s="383"/>
      <c r="BD1012" s="384"/>
      <c r="BE1012" s="49" t="s">
        <v>173</v>
      </c>
      <c r="BF1012" s="183"/>
      <c r="BG1012" s="143"/>
      <c r="BH1012" s="142" t="s">
        <v>351</v>
      </c>
      <c r="BI1012" s="142" t="s">
        <v>299</v>
      </c>
      <c r="BJ1012" s="75" t="s">
        <v>254</v>
      </c>
      <c r="BL1012" s="142" t="s">
        <v>440</v>
      </c>
      <c r="BM1012" s="142" t="s">
        <v>441</v>
      </c>
      <c r="BN1012" s="183" t="s">
        <v>569</v>
      </c>
      <c r="BO1012" s="81"/>
      <c r="BP1012" s="121"/>
      <c r="BQ1012" s="120"/>
    </row>
    <row r="1013" spans="53:69" ht="15.75">
      <c r="BA1013" s="31" t="str">
        <f t="shared" si="0"/>
        <v>E045</v>
      </c>
      <c r="BB1013" s="131" t="s">
        <v>815</v>
      </c>
      <c r="BC1013" s="383"/>
      <c r="BD1013" s="384"/>
      <c r="BE1013" s="49" t="s">
        <v>174</v>
      </c>
      <c r="BF1013" s="183"/>
      <c r="BG1013" s="143"/>
      <c r="BH1013" s="142" t="s">
        <v>352</v>
      </c>
      <c r="BI1013" s="142" t="s">
        <v>300</v>
      </c>
      <c r="BJ1013" s="75" t="s">
        <v>256</v>
      </c>
      <c r="BL1013" s="142" t="s">
        <v>442</v>
      </c>
      <c r="BM1013" s="142" t="s">
        <v>443</v>
      </c>
      <c r="BN1013" s="183" t="s">
        <v>570</v>
      </c>
      <c r="BO1013" s="83"/>
      <c r="BP1013" s="122"/>
      <c r="BQ1013" s="120"/>
    </row>
    <row r="1014" spans="53:69" ht="31.5">
      <c r="BA1014" s="31" t="str">
        <f t="shared" si="0"/>
        <v>PA07</v>
      </c>
      <c r="BB1014" s="128" t="s">
        <v>111</v>
      </c>
      <c r="BC1014" s="383"/>
      <c r="BD1014" s="384"/>
      <c r="BE1014" s="49" t="s">
        <v>175</v>
      </c>
      <c r="BF1014" s="183"/>
      <c r="BG1014" s="143"/>
      <c r="BH1014" s="142" t="s">
        <v>353</v>
      </c>
      <c r="BI1014" s="142" t="s">
        <v>301</v>
      </c>
      <c r="BJ1014" s="75" t="s">
        <v>255</v>
      </c>
      <c r="BL1014" s="142" t="s">
        <v>444</v>
      </c>
      <c r="BM1014" s="142" t="s">
        <v>445</v>
      </c>
      <c r="BN1014" s="183" t="s">
        <v>571</v>
      </c>
      <c r="BO1014" s="81"/>
      <c r="BP1014" s="123"/>
      <c r="BQ1014" s="120"/>
    </row>
    <row r="1015" spans="53:69" ht="15.75">
      <c r="BA1015" s="31" t="str">
        <f t="shared" si="0"/>
        <v>E061</v>
      </c>
      <c r="BB1015" s="28" t="s">
        <v>112</v>
      </c>
      <c r="BC1015" s="63" t="s">
        <v>235</v>
      </c>
      <c r="BD1015" s="53" t="s">
        <v>177</v>
      </c>
      <c r="BE1015" s="54" t="s">
        <v>178</v>
      </c>
      <c r="BF1015" s="55" t="s">
        <v>179</v>
      </c>
      <c r="BG1015" s="72"/>
      <c r="BH1015" s="74" t="s">
        <v>354</v>
      </c>
      <c r="BI1015" s="142" t="s">
        <v>302</v>
      </c>
      <c r="BJ1015" s="75" t="s">
        <v>257</v>
      </c>
      <c r="BL1015" s="142" t="s">
        <v>446</v>
      </c>
      <c r="BM1015" s="142" t="s">
        <v>447</v>
      </c>
      <c r="BN1015" s="183" t="s">
        <v>572</v>
      </c>
      <c r="BO1015" s="83"/>
      <c r="BP1015" s="115"/>
      <c r="BQ1015" s="121"/>
    </row>
    <row r="1016" spans="53:69" ht="15.75">
      <c r="BA1016" s="31" t="str">
        <f t="shared" si="0"/>
        <v>E062</v>
      </c>
      <c r="BB1016" s="28" t="s">
        <v>113</v>
      </c>
      <c r="BC1016" s="63" t="s">
        <v>236</v>
      </c>
      <c r="BD1016" s="53" t="s">
        <v>181</v>
      </c>
      <c r="BE1016" s="54" t="s">
        <v>178</v>
      </c>
      <c r="BF1016" s="55" t="s">
        <v>179</v>
      </c>
      <c r="BG1016" s="72"/>
      <c r="BH1016" s="142" t="s">
        <v>355</v>
      </c>
      <c r="BI1016" s="142" t="s">
        <v>303</v>
      </c>
      <c r="BJ1016" s="75" t="s">
        <v>258</v>
      </c>
      <c r="BL1016" s="142" t="s">
        <v>448</v>
      </c>
      <c r="BM1016" s="142" t="s">
        <v>449</v>
      </c>
      <c r="BN1016" s="183" t="s">
        <v>573</v>
      </c>
      <c r="BO1016" s="85"/>
      <c r="BP1016" s="121"/>
      <c r="BQ1016" s="121"/>
    </row>
    <row r="1017" spans="53:69" ht="15.75">
      <c r="BA1017" s="31" t="str">
        <f t="shared" si="0"/>
        <v>E063</v>
      </c>
      <c r="BB1017" s="28" t="s">
        <v>114</v>
      </c>
      <c r="BC1017" s="63" t="s">
        <v>237</v>
      </c>
      <c r="BD1017" s="53" t="s">
        <v>183</v>
      </c>
      <c r="BE1017" s="54" t="s">
        <v>178</v>
      </c>
      <c r="BF1017" s="55" t="s">
        <v>179</v>
      </c>
      <c r="BG1017" s="72"/>
      <c r="BH1017" s="142" t="s">
        <v>356</v>
      </c>
      <c r="BI1017" s="142" t="s">
        <v>304</v>
      </c>
      <c r="BJ1017" s="75" t="s">
        <v>259</v>
      </c>
      <c r="BL1017" s="142" t="s">
        <v>450</v>
      </c>
      <c r="BM1017" s="142" t="s">
        <v>451</v>
      </c>
      <c r="BN1017" s="183" t="s">
        <v>574</v>
      </c>
      <c r="BO1017" s="86"/>
      <c r="BP1017" s="123"/>
      <c r="BQ1017" s="122"/>
    </row>
    <row r="1018" spans="53:69" ht="15.75">
      <c r="BA1018" s="31" t="str">
        <f t="shared" si="0"/>
        <v>E064</v>
      </c>
      <c r="BB1018" s="28" t="s">
        <v>115</v>
      </c>
      <c r="BC1018" s="63" t="s">
        <v>238</v>
      </c>
      <c r="BD1018" s="53" t="s">
        <v>72</v>
      </c>
      <c r="BE1018" s="54" t="s">
        <v>178</v>
      </c>
      <c r="BF1018" s="55" t="s">
        <v>179</v>
      </c>
      <c r="BG1018" s="72"/>
      <c r="BH1018" s="142" t="s">
        <v>357</v>
      </c>
      <c r="BI1018" s="142" t="s">
        <v>305</v>
      </c>
      <c r="BJ1018" s="76" t="s">
        <v>260</v>
      </c>
      <c r="BL1018" s="142" t="s">
        <v>452</v>
      </c>
      <c r="BM1018" s="142" t="s">
        <v>453</v>
      </c>
      <c r="BN1018" s="183" t="s">
        <v>575</v>
      </c>
      <c r="BO1018" s="87"/>
      <c r="BP1018" s="119"/>
      <c r="BQ1018" s="122"/>
    </row>
    <row r="1019" spans="53:69" ht="30">
      <c r="BA1019" s="31" t="str">
        <f t="shared" si="0"/>
        <v>E065</v>
      </c>
      <c r="BB1019" s="28" t="s">
        <v>116</v>
      </c>
      <c r="BC1019" s="63" t="s">
        <v>239</v>
      </c>
      <c r="BD1019" s="53" t="s">
        <v>186</v>
      </c>
      <c r="BE1019" s="54" t="s">
        <v>178</v>
      </c>
      <c r="BF1019" s="55" t="s">
        <v>179</v>
      </c>
      <c r="BG1019" s="72"/>
      <c r="BH1019" s="74" t="s">
        <v>358</v>
      </c>
      <c r="BI1019" s="142" t="s">
        <v>306</v>
      </c>
      <c r="BJ1019" s="77" t="s">
        <v>411</v>
      </c>
      <c r="BL1019" s="142" t="s">
        <v>454</v>
      </c>
      <c r="BM1019" s="142" t="s">
        <v>455</v>
      </c>
      <c r="BN1019" s="183" t="s">
        <v>576</v>
      </c>
      <c r="BO1019" s="85"/>
      <c r="BP1019" s="124"/>
      <c r="BQ1019" s="121"/>
    </row>
    <row r="1020" spans="53:69" ht="15.75">
      <c r="BA1020" s="31" t="str">
        <f t="shared" si="0"/>
        <v>E066</v>
      </c>
      <c r="BB1020" s="28" t="s">
        <v>117</v>
      </c>
      <c r="BC1020" s="63" t="s">
        <v>240</v>
      </c>
      <c r="BD1020" s="53" t="s">
        <v>188</v>
      </c>
      <c r="BE1020" s="54" t="s">
        <v>178</v>
      </c>
      <c r="BF1020" s="55" t="s">
        <v>179</v>
      </c>
      <c r="BG1020" s="72"/>
      <c r="BH1020" s="142" t="s">
        <v>359</v>
      </c>
      <c r="BI1020" s="142" t="s">
        <v>307</v>
      </c>
      <c r="BL1020" s="142" t="s">
        <v>456</v>
      </c>
      <c r="BM1020" s="142" t="s">
        <v>457</v>
      </c>
      <c r="BN1020" s="183" t="s">
        <v>577</v>
      </c>
      <c r="BO1020" s="88"/>
      <c r="BP1020" s="117"/>
      <c r="BQ1020" s="121"/>
    </row>
    <row r="1021" spans="53:69" ht="15.75">
      <c r="BA1021" s="31" t="str">
        <f t="shared" si="0"/>
        <v>E067</v>
      </c>
      <c r="BB1021" s="28" t="s">
        <v>118</v>
      </c>
      <c r="BC1021" s="64" t="s">
        <v>213</v>
      </c>
      <c r="BD1021" s="53" t="s">
        <v>189</v>
      </c>
      <c r="BE1021" s="54" t="s">
        <v>178</v>
      </c>
      <c r="BF1021" s="55" t="s">
        <v>179</v>
      </c>
      <c r="BG1021" s="72"/>
      <c r="BH1021" s="142" t="s">
        <v>360</v>
      </c>
      <c r="BI1021" s="142" t="s">
        <v>308</v>
      </c>
      <c r="BL1021" s="142" t="s">
        <v>458</v>
      </c>
      <c r="BM1021" s="142" t="s">
        <v>459</v>
      </c>
      <c r="BN1021" s="183" t="s">
        <v>578</v>
      </c>
      <c r="BO1021" s="83"/>
      <c r="BP1021" s="114"/>
      <c r="BQ1021" s="122"/>
    </row>
    <row r="1022" spans="53:69" ht="15.75">
      <c r="BA1022" s="31" t="str">
        <f t="shared" si="0"/>
        <v>E071</v>
      </c>
      <c r="BB1022" s="28" t="s">
        <v>120</v>
      </c>
      <c r="BC1022" s="64" t="s">
        <v>214</v>
      </c>
      <c r="BD1022" s="53" t="s">
        <v>190</v>
      </c>
      <c r="BE1022" s="54" t="s">
        <v>178</v>
      </c>
      <c r="BF1022" s="55" t="s">
        <v>179</v>
      </c>
      <c r="BG1022" s="72"/>
      <c r="BH1022" s="142" t="s">
        <v>361</v>
      </c>
      <c r="BI1022" s="142" t="s">
        <v>309</v>
      </c>
      <c r="BL1022" s="142" t="s">
        <v>460</v>
      </c>
      <c r="BM1022" s="142" t="s">
        <v>461</v>
      </c>
      <c r="BN1022" s="183" t="s">
        <v>579</v>
      </c>
      <c r="BO1022" s="89"/>
      <c r="BP1022" s="114"/>
      <c r="BQ1022" s="122"/>
    </row>
    <row r="1023" spans="53:69" ht="15.75">
      <c r="BA1023" s="31" t="str">
        <f t="shared" si="0"/>
        <v>E072</v>
      </c>
      <c r="BB1023" s="28" t="s">
        <v>121</v>
      </c>
      <c r="BC1023" s="64" t="s">
        <v>215</v>
      </c>
      <c r="BD1023" s="53" t="s">
        <v>191</v>
      </c>
      <c r="BE1023" s="54" t="s">
        <v>178</v>
      </c>
      <c r="BF1023" s="55" t="s">
        <v>179</v>
      </c>
      <c r="BG1023" s="72"/>
      <c r="BH1023" s="142" t="s">
        <v>362</v>
      </c>
      <c r="BI1023" s="142" t="s">
        <v>310</v>
      </c>
      <c r="BL1023" s="142" t="s">
        <v>462</v>
      </c>
      <c r="BM1023" s="142" t="s">
        <v>463</v>
      </c>
      <c r="BN1023" s="183" t="s">
        <v>580</v>
      </c>
      <c r="BO1023" s="90"/>
      <c r="BP1023" s="116"/>
      <c r="BQ1023" s="121"/>
    </row>
    <row r="1024" spans="53:69" ht="15.75">
      <c r="BA1024" s="31" t="str">
        <f t="shared" si="0"/>
        <v>E073</v>
      </c>
      <c r="BB1024" s="28" t="s">
        <v>122</v>
      </c>
      <c r="BC1024" s="64" t="s">
        <v>216</v>
      </c>
      <c r="BD1024" s="53" t="s">
        <v>192</v>
      </c>
      <c r="BE1024" s="54" t="s">
        <v>178</v>
      </c>
      <c r="BF1024" s="55" t="s">
        <v>179</v>
      </c>
      <c r="BG1024" s="72"/>
      <c r="BH1024" s="142" t="s">
        <v>363</v>
      </c>
      <c r="BI1024" s="142" t="s">
        <v>311</v>
      </c>
      <c r="BL1024" s="142" t="s">
        <v>464</v>
      </c>
      <c r="BM1024" s="142" t="s">
        <v>465</v>
      </c>
      <c r="BN1024" s="183" t="s">
        <v>581</v>
      </c>
      <c r="BO1024" s="89"/>
      <c r="BP1024" s="116"/>
      <c r="BQ1024" s="121"/>
    </row>
    <row r="1025" spans="53:69" ht="15.75">
      <c r="BA1025" s="31" t="str">
        <f t="shared" si="0"/>
        <v>E082</v>
      </c>
      <c r="BB1025" s="34" t="s">
        <v>146</v>
      </c>
      <c r="BC1025" s="64" t="s">
        <v>217</v>
      </c>
      <c r="BD1025" s="53" t="s">
        <v>193</v>
      </c>
      <c r="BE1025" s="54" t="s">
        <v>178</v>
      </c>
      <c r="BF1025" s="55" t="s">
        <v>179</v>
      </c>
      <c r="BG1025" s="72"/>
      <c r="BH1025" s="142" t="s">
        <v>364</v>
      </c>
      <c r="BI1025" s="142" t="s">
        <v>312</v>
      </c>
      <c r="BL1025" s="142" t="s">
        <v>466</v>
      </c>
      <c r="BM1025" s="142" t="s">
        <v>467</v>
      </c>
      <c r="BN1025" s="183" t="s">
        <v>582</v>
      </c>
      <c r="BO1025" s="85"/>
      <c r="BP1025" s="116"/>
      <c r="BQ1025" s="123"/>
    </row>
    <row r="1026" spans="53:69" ht="15.75">
      <c r="BA1026" s="31" t="str">
        <f t="shared" si="0"/>
        <v>E083</v>
      </c>
      <c r="BB1026" s="29" t="s">
        <v>126</v>
      </c>
      <c r="BC1026" s="64" t="s">
        <v>218</v>
      </c>
      <c r="BD1026" s="53" t="s">
        <v>194</v>
      </c>
      <c r="BE1026" s="54" t="s">
        <v>178</v>
      </c>
      <c r="BF1026" s="55" t="s">
        <v>179</v>
      </c>
      <c r="BG1026" s="72"/>
      <c r="BH1026" s="142" t="s">
        <v>365</v>
      </c>
      <c r="BI1026" s="142" t="s">
        <v>313</v>
      </c>
      <c r="BL1026" s="142" t="s">
        <v>468</v>
      </c>
      <c r="BM1026" s="142" t="s">
        <v>469</v>
      </c>
      <c r="BN1026" s="183" t="s">
        <v>583</v>
      </c>
      <c r="BO1026" s="85"/>
      <c r="BP1026" s="116"/>
      <c r="BQ1026" s="123"/>
    </row>
    <row r="1027" spans="53:69" ht="30">
      <c r="BA1027" s="31" t="str">
        <f t="shared" si="0"/>
        <v>E085</v>
      </c>
      <c r="BB1027" s="29" t="s">
        <v>832</v>
      </c>
      <c r="BC1027" s="64" t="s">
        <v>219</v>
      </c>
      <c r="BD1027" s="53" t="s">
        <v>195</v>
      </c>
      <c r="BE1027" s="54" t="s">
        <v>178</v>
      </c>
      <c r="BF1027" s="55" t="s">
        <v>179</v>
      </c>
      <c r="BG1027" s="72"/>
      <c r="BH1027" s="142" t="s">
        <v>366</v>
      </c>
      <c r="BI1027" s="142" t="s">
        <v>314</v>
      </c>
      <c r="BL1027" s="142" t="s">
        <v>470</v>
      </c>
      <c r="BM1027" s="142" t="s">
        <v>471</v>
      </c>
      <c r="BN1027" s="183" t="s">
        <v>584</v>
      </c>
      <c r="BO1027" s="85"/>
      <c r="BP1027" s="116"/>
      <c r="BQ1027" s="119"/>
    </row>
    <row r="1028" spans="53:69" ht="15.75">
      <c r="BA1028" s="31" t="str">
        <f t="shared" si="0"/>
        <v>E091</v>
      </c>
      <c r="BB1028" s="29" t="s">
        <v>110</v>
      </c>
      <c r="BC1028" s="64" t="s">
        <v>220</v>
      </c>
      <c r="BD1028" s="53" t="s">
        <v>196</v>
      </c>
      <c r="BE1028" s="54" t="s">
        <v>178</v>
      </c>
      <c r="BF1028" s="55" t="s">
        <v>179</v>
      </c>
      <c r="BG1028" s="72"/>
      <c r="BH1028" s="142" t="s">
        <v>367</v>
      </c>
      <c r="BI1028" s="142" t="s">
        <v>315</v>
      </c>
      <c r="BL1028" s="142" t="s">
        <v>329</v>
      </c>
      <c r="BM1028" s="142" t="s">
        <v>472</v>
      </c>
      <c r="BN1028" s="183" t="s">
        <v>585</v>
      </c>
      <c r="BO1028" s="86"/>
      <c r="BP1028" s="116"/>
      <c r="BQ1028" s="119"/>
    </row>
    <row r="1029" spans="53:69" ht="15.75">
      <c r="BA1029" s="31" t="str">
        <f t="shared" si="0"/>
        <v>E092</v>
      </c>
      <c r="BB1029" s="29" t="s">
        <v>130</v>
      </c>
      <c r="BC1029" s="64" t="s">
        <v>221</v>
      </c>
      <c r="BD1029" s="53" t="s">
        <v>197</v>
      </c>
      <c r="BE1029" s="54" t="s">
        <v>178</v>
      </c>
      <c r="BF1029" s="55" t="s">
        <v>179</v>
      </c>
      <c r="BG1029" s="72"/>
      <c r="BH1029" s="142" t="s">
        <v>368</v>
      </c>
      <c r="BI1029" s="142" t="s">
        <v>316</v>
      </c>
      <c r="BM1029" s="142" t="s">
        <v>473</v>
      </c>
      <c r="BN1029" s="183" t="s">
        <v>586</v>
      </c>
      <c r="BO1029" s="85"/>
      <c r="BP1029" s="114"/>
      <c r="BQ1029" s="124"/>
    </row>
    <row r="1030" spans="53:69" ht="15.75">
      <c r="BA1030" s="31" t="str">
        <f t="shared" si="0"/>
        <v>E101</v>
      </c>
      <c r="BB1030" s="34" t="s">
        <v>147</v>
      </c>
      <c r="BC1030" s="64" t="s">
        <v>222</v>
      </c>
      <c r="BD1030" s="53" t="s">
        <v>198</v>
      </c>
      <c r="BE1030" s="54" t="s">
        <v>178</v>
      </c>
      <c r="BF1030" s="55" t="s">
        <v>179</v>
      </c>
      <c r="BG1030" s="72"/>
      <c r="BH1030" s="142" t="s">
        <v>369</v>
      </c>
      <c r="BI1030" s="142" t="s">
        <v>317</v>
      </c>
      <c r="BM1030" s="142" t="s">
        <v>474</v>
      </c>
      <c r="BN1030" s="183" t="s">
        <v>587</v>
      </c>
      <c r="BO1030" s="85"/>
      <c r="BP1030" s="114"/>
      <c r="BQ1030" s="124"/>
    </row>
    <row r="1031" spans="53:69" ht="15.75">
      <c r="BA1031" s="31" t="str">
        <f t="shared" si="0"/>
        <v>E102</v>
      </c>
      <c r="BB1031" s="34" t="s">
        <v>148</v>
      </c>
      <c r="BC1031" s="64" t="s">
        <v>223</v>
      </c>
      <c r="BD1031" s="53" t="s">
        <v>199</v>
      </c>
      <c r="BE1031" s="54" t="s">
        <v>178</v>
      </c>
      <c r="BF1031" s="55" t="s">
        <v>179</v>
      </c>
      <c r="BG1031" s="72"/>
      <c r="BH1031" s="142" t="s">
        <v>370</v>
      </c>
      <c r="BI1031" s="142" t="s">
        <v>318</v>
      </c>
      <c r="BM1031" s="142" t="s">
        <v>475</v>
      </c>
      <c r="BN1031" s="183" t="s">
        <v>588</v>
      </c>
      <c r="BO1031" s="83"/>
      <c r="BP1031" s="114"/>
      <c r="BQ1031" s="124"/>
    </row>
    <row r="1032" spans="53:69" ht="15.75">
      <c r="BA1032" s="31" t="str">
        <f t="shared" si="0"/>
        <v>E103</v>
      </c>
      <c r="BB1032" s="30" t="s">
        <v>135</v>
      </c>
      <c r="BC1032" s="64" t="s">
        <v>224</v>
      </c>
      <c r="BD1032" s="53" t="s">
        <v>200</v>
      </c>
      <c r="BE1032" s="54" t="s">
        <v>178</v>
      </c>
      <c r="BF1032" s="55" t="s">
        <v>179</v>
      </c>
      <c r="BG1032" s="72"/>
      <c r="BH1032" s="74" t="s">
        <v>371</v>
      </c>
      <c r="BI1032" s="142" t="s">
        <v>319</v>
      </c>
      <c r="BM1032" s="142" t="s">
        <v>476</v>
      </c>
      <c r="BN1032" s="183" t="s">
        <v>589</v>
      </c>
      <c r="BO1032" s="84"/>
      <c r="BP1032" s="114"/>
      <c r="BQ1032" s="117"/>
    </row>
    <row r="1033" spans="53:69" ht="15.75">
      <c r="BA1033" s="31" t="str">
        <f t="shared" si="0"/>
        <v>E104</v>
      </c>
      <c r="BB1033" s="33" t="s">
        <v>149</v>
      </c>
      <c r="BC1033" s="64" t="s">
        <v>225</v>
      </c>
      <c r="BD1033" s="53" t="s">
        <v>201</v>
      </c>
      <c r="BE1033" s="54" t="s">
        <v>178</v>
      </c>
      <c r="BF1033" s="55" t="s">
        <v>179</v>
      </c>
      <c r="BG1033" s="72"/>
      <c r="BH1033" s="142" t="s">
        <v>372</v>
      </c>
      <c r="BI1033" s="142" t="s">
        <v>320</v>
      </c>
      <c r="BM1033" s="142" t="s">
        <v>477</v>
      </c>
      <c r="BN1033" s="183" t="s">
        <v>589</v>
      </c>
      <c r="BO1033" s="87"/>
      <c r="BP1033" s="114"/>
      <c r="BQ1033" s="117"/>
    </row>
    <row r="1034" spans="53:69" ht="15.75">
      <c r="BA1034" s="31" t="str">
        <f t="shared" si="0"/>
        <v>E105</v>
      </c>
      <c r="BB1034" s="30" t="s">
        <v>134</v>
      </c>
      <c r="BC1034" s="64" t="s">
        <v>226</v>
      </c>
      <c r="BD1034" s="53" t="s">
        <v>202</v>
      </c>
      <c r="BE1034" s="54" t="s">
        <v>178</v>
      </c>
      <c r="BF1034" s="55" t="s">
        <v>179</v>
      </c>
      <c r="BG1034" s="72"/>
      <c r="BH1034" s="142" t="s">
        <v>373</v>
      </c>
      <c r="BI1034" s="142" t="s">
        <v>321</v>
      </c>
      <c r="BM1034" s="142" t="s">
        <v>478</v>
      </c>
      <c r="BN1034" s="183" t="s">
        <v>590</v>
      </c>
      <c r="BO1034" s="85"/>
      <c r="BP1034" s="116"/>
      <c r="BQ1034" s="122"/>
    </row>
    <row r="1035" spans="53:69" ht="30">
      <c r="BA1035" s="31" t="str">
        <f t="shared" si="0"/>
        <v>E112</v>
      </c>
      <c r="BB1035" s="27" t="s">
        <v>102</v>
      </c>
      <c r="BC1035" s="64" t="s">
        <v>227</v>
      </c>
      <c r="BD1035" s="53" t="s">
        <v>203</v>
      </c>
      <c r="BE1035" s="57" t="s">
        <v>204</v>
      </c>
      <c r="BF1035" s="183"/>
      <c r="BG1035" s="143"/>
      <c r="BH1035" s="142" t="s">
        <v>374</v>
      </c>
      <c r="BI1035" s="142" t="s">
        <v>322</v>
      </c>
      <c r="BM1035" s="142" t="s">
        <v>479</v>
      </c>
      <c r="BN1035" s="183" t="s">
        <v>591</v>
      </c>
      <c r="BO1035" s="85"/>
      <c r="BP1035" s="116"/>
      <c r="BQ1035" s="122"/>
    </row>
    <row r="1036" spans="53:69" ht="30">
      <c r="BA1036" s="31" t="str">
        <f t="shared" si="0"/>
        <v>E122</v>
      </c>
      <c r="BB1036" s="35" t="s">
        <v>140</v>
      </c>
      <c r="BC1036" s="64" t="s">
        <v>228</v>
      </c>
      <c r="BD1036" s="53" t="s">
        <v>205</v>
      </c>
      <c r="BE1036" s="58" t="s">
        <v>206</v>
      </c>
      <c r="BF1036" s="183"/>
      <c r="BG1036" s="143"/>
      <c r="BH1036" s="142" t="s">
        <v>375</v>
      </c>
      <c r="BI1036" s="142" t="s">
        <v>323</v>
      </c>
      <c r="BM1036" s="142" t="s">
        <v>480</v>
      </c>
      <c r="BN1036" s="183" t="s">
        <v>592</v>
      </c>
      <c r="BO1036" s="91"/>
      <c r="BP1036" s="116"/>
      <c r="BQ1036" s="119"/>
    </row>
    <row r="1037" spans="53:69">
      <c r="BA1037" s="31" t="str">
        <f t="shared" si="0"/>
        <v>E124</v>
      </c>
      <c r="BB1037" s="35" t="s">
        <v>144</v>
      </c>
      <c r="BC1037" s="64" t="s">
        <v>229</v>
      </c>
      <c r="BD1037" s="53" t="s">
        <v>207</v>
      </c>
      <c r="BE1037" s="57" t="s">
        <v>208</v>
      </c>
      <c r="BF1037" s="183"/>
      <c r="BG1037" s="143"/>
      <c r="BH1037" s="142" t="s">
        <v>376</v>
      </c>
      <c r="BI1037" s="142" t="s">
        <v>324</v>
      </c>
      <c r="BM1037" s="142" t="s">
        <v>481</v>
      </c>
      <c r="BN1037" s="183" t="s">
        <v>593</v>
      </c>
      <c r="BO1037" s="91"/>
      <c r="BP1037" s="116"/>
      <c r="BQ1037" s="119"/>
    </row>
    <row r="1038" spans="53:69" ht="15.75">
      <c r="BA1038" s="31" t="str">
        <f t="shared" si="0"/>
        <v>F081</v>
      </c>
      <c r="BB1038" s="36" t="s">
        <v>124</v>
      </c>
      <c r="BC1038" s="64" t="s">
        <v>230</v>
      </c>
      <c r="BD1038" s="53" t="s">
        <v>209</v>
      </c>
      <c r="BE1038" s="54" t="s">
        <v>210</v>
      </c>
      <c r="BF1038" s="183"/>
      <c r="BG1038" s="143"/>
      <c r="BH1038" s="142" t="s">
        <v>377</v>
      </c>
      <c r="BI1038" s="142" t="s">
        <v>325</v>
      </c>
      <c r="BM1038" s="142" t="s">
        <v>482</v>
      </c>
      <c r="BN1038" s="183" t="s">
        <v>594</v>
      </c>
      <c r="BO1038" s="85"/>
      <c r="BP1038" s="116"/>
      <c r="BQ1038" s="118"/>
    </row>
    <row r="1039" spans="53:69">
      <c r="BA1039" s="31" t="str">
        <f t="shared" si="0"/>
        <v>F084</v>
      </c>
      <c r="BB1039" s="36" t="s">
        <v>150</v>
      </c>
      <c r="BC1039" s="64" t="s">
        <v>231</v>
      </c>
      <c r="BD1039" s="60" t="s">
        <v>211</v>
      </c>
      <c r="BE1039" s="46" t="s">
        <v>212</v>
      </c>
      <c r="BF1039" s="183"/>
      <c r="BG1039" s="143"/>
      <c r="BH1039" s="142" t="s">
        <v>378</v>
      </c>
      <c r="BI1039" s="142" t="s">
        <v>326</v>
      </c>
      <c r="BM1039" s="142" t="s">
        <v>483</v>
      </c>
      <c r="BN1039" s="183" t="s">
        <v>595</v>
      </c>
      <c r="BO1039" s="91"/>
      <c r="BP1039" s="116"/>
      <c r="BQ1039" s="123"/>
    </row>
    <row r="1040" spans="53:69">
      <c r="BA1040" s="31" t="str">
        <f t="shared" si="0"/>
        <v>G055</v>
      </c>
      <c r="BB1040" s="37" t="s">
        <v>109</v>
      </c>
      <c r="BH1040" s="142" t="s">
        <v>379</v>
      </c>
      <c r="BI1040" s="142" t="s">
        <v>327</v>
      </c>
      <c r="BM1040" s="142" t="s">
        <v>484</v>
      </c>
      <c r="BN1040" s="183" t="s">
        <v>596</v>
      </c>
      <c r="BO1040" s="91"/>
      <c r="BP1040" s="116"/>
      <c r="BQ1040" s="123"/>
    </row>
    <row r="1041" spans="53:69" ht="30">
      <c r="BA1041" s="31" t="str">
        <f t="shared" si="0"/>
        <v>K052</v>
      </c>
      <c r="BB1041" s="38" t="s">
        <v>108</v>
      </c>
      <c r="BH1041" s="142" t="s">
        <v>380</v>
      </c>
      <c r="BI1041" s="142" t="s">
        <v>328</v>
      </c>
      <c r="BM1041" s="142" t="s">
        <v>485</v>
      </c>
      <c r="BN1041" s="183" t="s">
        <v>597</v>
      </c>
      <c r="BO1041" s="92"/>
      <c r="BP1041" s="116"/>
      <c r="BQ1041" s="115"/>
    </row>
    <row r="1042" spans="53:69">
      <c r="BA1042" s="31" t="s">
        <v>860</v>
      </c>
      <c r="BB1042" s="38" t="s">
        <v>859</v>
      </c>
      <c r="BH1042" s="142" t="s">
        <v>381</v>
      </c>
      <c r="BI1042" s="142" t="s">
        <v>329</v>
      </c>
      <c r="BM1042" s="142" t="s">
        <v>486</v>
      </c>
      <c r="BN1042" s="183" t="s">
        <v>597</v>
      </c>
      <c r="BO1042" s="91"/>
      <c r="BP1042" s="116"/>
      <c r="BQ1042" s="115"/>
    </row>
    <row r="1043" spans="53:69">
      <c r="BA1043" s="31" t="str">
        <f t="shared" ref="BA1043:BA1068" si="1">MID(BB1043,1,4)</f>
        <v>N014</v>
      </c>
      <c r="BB1043" s="39" t="s">
        <v>100</v>
      </c>
      <c r="BH1043" s="142" t="s">
        <v>382</v>
      </c>
      <c r="BM1043" s="142" t="s">
        <v>487</v>
      </c>
      <c r="BN1043" s="183" t="s">
        <v>598</v>
      </c>
      <c r="BO1043" s="86"/>
      <c r="BP1043" s="125"/>
      <c r="BQ1043" s="117"/>
    </row>
    <row r="1044" spans="53:69">
      <c r="BA1044" s="31" t="str">
        <f t="shared" si="1"/>
        <v>O121</v>
      </c>
      <c r="BB1044" s="35" t="s">
        <v>137</v>
      </c>
      <c r="BH1044" s="142" t="s">
        <v>383</v>
      </c>
      <c r="BM1044" s="142" t="s">
        <v>488</v>
      </c>
      <c r="BN1044" s="183" t="s">
        <v>599</v>
      </c>
      <c r="BO1044" s="81"/>
      <c r="BP1044" s="125"/>
      <c r="BQ1044" s="117"/>
    </row>
    <row r="1045" spans="53:69">
      <c r="BA1045" s="31" t="str">
        <f t="shared" si="1"/>
        <v>P106</v>
      </c>
      <c r="BB1045" s="40" t="s">
        <v>133</v>
      </c>
      <c r="BH1045" s="142" t="s">
        <v>384</v>
      </c>
      <c r="BM1045" s="142" t="s">
        <v>489</v>
      </c>
      <c r="BN1045" s="183" t="s">
        <v>600</v>
      </c>
      <c r="BO1045" s="81"/>
      <c r="BP1045" s="126"/>
      <c r="BQ1045" s="113"/>
    </row>
    <row r="1046" spans="53:69">
      <c r="BA1046" s="31" t="str">
        <f t="shared" si="1"/>
        <v>P111</v>
      </c>
      <c r="BB1046" s="35" t="s">
        <v>101</v>
      </c>
      <c r="BH1046" s="142" t="s">
        <v>385</v>
      </c>
      <c r="BM1046" s="142" t="s">
        <v>490</v>
      </c>
      <c r="BN1046" s="183" t="s">
        <v>601</v>
      </c>
      <c r="BO1046" s="85"/>
      <c r="BP1046" s="116"/>
      <c r="BQ1046" s="122"/>
    </row>
    <row r="1047" spans="53:69">
      <c r="BA1047" s="31" t="str">
        <f t="shared" si="1"/>
        <v>P123</v>
      </c>
      <c r="BB1047" s="41" t="s">
        <v>141</v>
      </c>
      <c r="BH1047" s="142" t="s">
        <v>386</v>
      </c>
      <c r="BM1047" s="142" t="s">
        <v>491</v>
      </c>
      <c r="BN1047" s="183" t="s">
        <v>602</v>
      </c>
      <c r="BO1047" s="81"/>
      <c r="BP1047" s="114"/>
      <c r="BQ1047" s="122"/>
    </row>
    <row r="1048" spans="53:69">
      <c r="BA1048" s="31" t="str">
        <f t="shared" si="1"/>
        <v>PA01</v>
      </c>
      <c r="BB1048" s="35" t="s">
        <v>145</v>
      </c>
      <c r="BH1048" s="142" t="s">
        <v>387</v>
      </c>
      <c r="BM1048" s="142" t="s">
        <v>492</v>
      </c>
      <c r="BN1048" s="183" t="s">
        <v>603</v>
      </c>
      <c r="BO1048" s="81"/>
      <c r="BP1048" s="114"/>
      <c r="BQ1048" s="122"/>
    </row>
    <row r="1049" spans="53:69">
      <c r="BA1049" s="31" t="str">
        <f t="shared" si="1"/>
        <v>PA02</v>
      </c>
      <c r="BB1049" s="39" t="s">
        <v>99</v>
      </c>
      <c r="BH1049" s="142" t="s">
        <v>388</v>
      </c>
      <c r="BM1049" s="142" t="s">
        <v>493</v>
      </c>
      <c r="BN1049" s="183" t="s">
        <v>604</v>
      </c>
      <c r="BO1049" s="93"/>
      <c r="BP1049" s="114"/>
      <c r="BQ1049" s="122"/>
    </row>
    <row r="1050" spans="53:69">
      <c r="BA1050" s="31" t="str">
        <f t="shared" si="1"/>
        <v>PA03</v>
      </c>
      <c r="BB1050" s="41" t="s">
        <v>142</v>
      </c>
      <c r="BH1050" s="142" t="s">
        <v>389</v>
      </c>
      <c r="BM1050" s="142" t="s">
        <v>494</v>
      </c>
      <c r="BN1050" s="183" t="s">
        <v>605</v>
      </c>
      <c r="BO1050" s="81"/>
      <c r="BP1050" s="114"/>
      <c r="BQ1050" s="122"/>
    </row>
    <row r="1051" spans="53:69">
      <c r="BA1051" s="31" t="str">
        <f t="shared" si="1"/>
        <v>PA04</v>
      </c>
      <c r="BB1051" s="36" t="s">
        <v>129</v>
      </c>
      <c r="BH1051" s="142" t="s">
        <v>390</v>
      </c>
      <c r="BM1051" s="142" t="s">
        <v>495</v>
      </c>
      <c r="BN1051" s="183" t="s">
        <v>606</v>
      </c>
      <c r="BO1051" s="94"/>
      <c r="BP1051" s="116"/>
      <c r="BQ1051" s="121"/>
    </row>
    <row r="1052" spans="53:69">
      <c r="BA1052" s="31" t="str">
        <f t="shared" si="1"/>
        <v>PA05</v>
      </c>
      <c r="BB1052" s="36" t="s">
        <v>127</v>
      </c>
      <c r="BH1052" s="142" t="s">
        <v>391</v>
      </c>
      <c r="BM1052" s="142" t="s">
        <v>496</v>
      </c>
      <c r="BN1052" s="183" t="s">
        <v>607</v>
      </c>
      <c r="BO1052" s="86"/>
      <c r="BP1052" s="116"/>
      <c r="BQ1052" s="122"/>
    </row>
    <row r="1053" spans="53:69">
      <c r="BA1053" s="31" t="str">
        <f t="shared" si="1"/>
        <v>PA06</v>
      </c>
      <c r="BB1053" s="36" t="s">
        <v>128</v>
      </c>
      <c r="BH1053" s="142" t="s">
        <v>392</v>
      </c>
      <c r="BM1053" s="142" t="s">
        <v>497</v>
      </c>
      <c r="BN1053" s="183" t="s">
        <v>608</v>
      </c>
      <c r="BO1053" s="83"/>
      <c r="BP1053" s="116"/>
      <c r="BQ1053" s="123"/>
    </row>
    <row r="1054" spans="53:69">
      <c r="BA1054" s="31" t="str">
        <f t="shared" si="1"/>
        <v>PA07</v>
      </c>
      <c r="BB1054" s="38" t="s">
        <v>111</v>
      </c>
      <c r="BH1054" s="142" t="s">
        <v>393</v>
      </c>
      <c r="BM1054" s="142" t="s">
        <v>498</v>
      </c>
      <c r="BN1054" s="183" t="s">
        <v>609</v>
      </c>
      <c r="BO1054" s="83"/>
      <c r="BP1054" s="116"/>
      <c r="BQ1054" s="123"/>
    </row>
    <row r="1055" spans="53:69">
      <c r="BA1055" s="31" t="str">
        <f t="shared" si="1"/>
        <v>PA08</v>
      </c>
      <c r="BB1055" s="38" t="s">
        <v>119</v>
      </c>
      <c r="BH1055" s="142" t="s">
        <v>394</v>
      </c>
      <c r="BM1055" s="142" t="s">
        <v>499</v>
      </c>
      <c r="BN1055" s="183" t="s">
        <v>610</v>
      </c>
      <c r="BO1055" s="83"/>
      <c r="BP1055" s="116"/>
      <c r="BQ1055" s="121"/>
    </row>
    <row r="1056" spans="53:69">
      <c r="BA1056" s="31" t="str">
        <f t="shared" si="1"/>
        <v>MA10</v>
      </c>
      <c r="BB1056" s="41" t="s">
        <v>143</v>
      </c>
      <c r="BH1056" s="142" t="s">
        <v>395</v>
      </c>
      <c r="BM1056" s="142" t="s">
        <v>500</v>
      </c>
      <c r="BN1056" s="183" t="s">
        <v>611</v>
      </c>
      <c r="BO1056" s="81"/>
      <c r="BP1056" s="116"/>
      <c r="BQ1056" s="121"/>
    </row>
    <row r="1057" spans="53:69">
      <c r="BA1057" s="31" t="str">
        <f t="shared" si="1"/>
        <v>OA11</v>
      </c>
      <c r="BB1057" s="35" t="s">
        <v>138</v>
      </c>
      <c r="BN1057" s="183" t="s">
        <v>612</v>
      </c>
      <c r="BO1057" s="83"/>
      <c r="BP1057" s="116"/>
      <c r="BQ1057" s="121"/>
    </row>
    <row r="1058" spans="53:69">
      <c r="BA1058" s="31" t="str">
        <f t="shared" si="1"/>
        <v>PA09</v>
      </c>
      <c r="BB1058" s="39" t="s">
        <v>105</v>
      </c>
      <c r="BH1058" s="142" t="s">
        <v>396</v>
      </c>
      <c r="BM1058" s="142" t="s">
        <v>501</v>
      </c>
      <c r="BN1058" s="183" t="s">
        <v>613</v>
      </c>
      <c r="BO1058" s="92"/>
      <c r="BP1058" s="116"/>
      <c r="BQ1058" s="122"/>
    </row>
    <row r="1059" spans="53:69">
      <c r="BA1059" s="31" t="str">
        <f t="shared" si="1"/>
        <v>PA14</v>
      </c>
      <c r="BB1059" s="35" t="s">
        <v>103</v>
      </c>
      <c r="BH1059" s="142" t="s">
        <v>397</v>
      </c>
      <c r="BM1059" s="142" t="s">
        <v>502</v>
      </c>
      <c r="BN1059" s="183" t="s">
        <v>614</v>
      </c>
      <c r="BO1059" s="92"/>
      <c r="BP1059" s="116"/>
      <c r="BQ1059" s="121"/>
    </row>
    <row r="1060" spans="53:69">
      <c r="BA1060" s="31" t="str">
        <f t="shared" si="1"/>
        <v>PA15</v>
      </c>
      <c r="BB1060" s="41" t="s">
        <v>139</v>
      </c>
      <c r="BH1060" s="142" t="s">
        <v>398</v>
      </c>
      <c r="BM1060" s="142" t="s">
        <v>503</v>
      </c>
      <c r="BN1060" s="183" t="s">
        <v>615</v>
      </c>
      <c r="BO1060" s="92"/>
      <c r="BP1060" s="116"/>
      <c r="BQ1060" s="121"/>
    </row>
    <row r="1061" spans="53:69">
      <c r="BA1061" s="31" t="str">
        <f t="shared" si="1"/>
        <v>PA16</v>
      </c>
      <c r="BB1061" s="36" t="s">
        <v>125</v>
      </c>
      <c r="BH1061" s="142" t="s">
        <v>399</v>
      </c>
      <c r="BM1061" s="142" t="s">
        <v>504</v>
      </c>
      <c r="BN1061" s="183" t="s">
        <v>616</v>
      </c>
      <c r="BO1061" s="86"/>
      <c r="BP1061" s="116"/>
      <c r="BQ1061" s="121"/>
    </row>
    <row r="1062" spans="53:69">
      <c r="BA1062" s="31" t="str">
        <f t="shared" si="1"/>
        <v>PA17</v>
      </c>
      <c r="BB1062" s="38" t="s">
        <v>107</v>
      </c>
      <c r="BH1062" s="142" t="s">
        <v>400</v>
      </c>
      <c r="BM1062" s="142" t="s">
        <v>505</v>
      </c>
      <c r="BN1062" s="183" t="s">
        <v>617</v>
      </c>
      <c r="BO1062" s="92"/>
      <c r="BP1062" s="116"/>
      <c r="BQ1062" s="121"/>
    </row>
    <row r="1063" spans="53:69">
      <c r="BA1063" s="31" t="str">
        <f t="shared" si="1"/>
        <v>PA18</v>
      </c>
      <c r="BB1063" s="36" t="s">
        <v>131</v>
      </c>
      <c r="BH1063" s="142" t="s">
        <v>401</v>
      </c>
      <c r="BM1063" s="142" t="s">
        <v>506</v>
      </c>
      <c r="BN1063" s="183" t="s">
        <v>618</v>
      </c>
      <c r="BO1063" s="92"/>
      <c r="BP1063" s="116"/>
      <c r="BQ1063" s="120"/>
    </row>
    <row r="1064" spans="53:69">
      <c r="BA1064" s="31" t="str">
        <f t="shared" si="1"/>
        <v>PA19</v>
      </c>
      <c r="BB1064" s="38" t="s">
        <v>123</v>
      </c>
      <c r="BH1064" s="142" t="s">
        <v>402</v>
      </c>
      <c r="BM1064" s="142" t="s">
        <v>507</v>
      </c>
      <c r="BN1064" s="183" t="s">
        <v>619</v>
      </c>
      <c r="BO1064" s="92"/>
      <c r="BP1064" s="116"/>
      <c r="BQ1064" s="120"/>
    </row>
    <row r="1065" spans="53:69">
      <c r="BA1065" s="31" t="str">
        <f t="shared" si="1"/>
        <v>PA21</v>
      </c>
      <c r="BB1065" s="40" t="s">
        <v>132</v>
      </c>
      <c r="BH1065" s="142" t="s">
        <v>403</v>
      </c>
      <c r="BM1065" s="142" t="s">
        <v>508</v>
      </c>
      <c r="BN1065" s="183" t="s">
        <v>620</v>
      </c>
      <c r="BO1065" s="91"/>
      <c r="BP1065" s="116"/>
      <c r="BQ1065" s="122"/>
    </row>
    <row r="1066" spans="53:69">
      <c r="BA1066" s="31" t="str">
        <f t="shared" si="1"/>
        <v>PA22</v>
      </c>
      <c r="BB1066" s="36" t="s">
        <v>151</v>
      </c>
      <c r="BH1066" s="142" t="s">
        <v>404</v>
      </c>
      <c r="BM1066" s="142" t="s">
        <v>509</v>
      </c>
      <c r="BN1066" s="183" t="s">
        <v>621</v>
      </c>
      <c r="BO1066" s="91"/>
      <c r="BP1066" s="116"/>
      <c r="BQ1066" s="120"/>
    </row>
    <row r="1067" spans="53:69">
      <c r="BA1067" s="31" t="str">
        <f t="shared" si="1"/>
        <v>PA23</v>
      </c>
      <c r="BB1067" s="40" t="s">
        <v>136</v>
      </c>
      <c r="BC1067" s="62" t="s">
        <v>241</v>
      </c>
      <c r="BD1067" s="45" t="s">
        <v>243</v>
      </c>
      <c r="BH1067" s="142" t="s">
        <v>405</v>
      </c>
      <c r="BM1067" s="142" t="s">
        <v>510</v>
      </c>
      <c r="BN1067" s="183" t="s">
        <v>622</v>
      </c>
      <c r="BO1067" s="92"/>
      <c r="BP1067" s="116"/>
      <c r="BQ1067" s="120"/>
    </row>
    <row r="1068" spans="53:69">
      <c r="BA1068" s="31" t="str">
        <f t="shared" si="1"/>
        <v>PA25</v>
      </c>
      <c r="BB1068" s="183" t="s">
        <v>812</v>
      </c>
      <c r="BC1068" s="181" t="s">
        <v>232</v>
      </c>
      <c r="BD1068" s="182" t="s">
        <v>262</v>
      </c>
      <c r="BH1068" s="142" t="s">
        <v>406</v>
      </c>
      <c r="BM1068" s="142" t="s">
        <v>511</v>
      </c>
      <c r="BN1068" s="183" t="s">
        <v>623</v>
      </c>
      <c r="BO1068" s="92"/>
      <c r="BP1068" s="116"/>
      <c r="BQ1068" s="120"/>
    </row>
    <row r="1069" spans="53:69">
      <c r="BC1069" s="181" t="s">
        <v>233</v>
      </c>
      <c r="BD1069" s="182" t="s">
        <v>271</v>
      </c>
      <c r="BM1069" s="142" t="s">
        <v>512</v>
      </c>
      <c r="BN1069" s="183" t="s">
        <v>624</v>
      </c>
      <c r="BO1069" s="86"/>
      <c r="BP1069" s="116"/>
      <c r="BQ1069" s="120"/>
    </row>
    <row r="1070" spans="53:69">
      <c r="BC1070" s="181" t="s">
        <v>234</v>
      </c>
      <c r="BD1070" s="184" t="s">
        <v>272</v>
      </c>
      <c r="BN1070" s="183" t="s">
        <v>625</v>
      </c>
      <c r="BO1070" s="92"/>
      <c r="BP1070" s="116"/>
      <c r="BQ1070" s="115"/>
    </row>
    <row r="1071" spans="53:69">
      <c r="BC1071" s="181" t="s">
        <v>235</v>
      </c>
      <c r="BD1071" s="53" t="s">
        <v>270</v>
      </c>
      <c r="BM1071" s="142" t="s">
        <v>513</v>
      </c>
      <c r="BN1071" s="183" t="s">
        <v>626</v>
      </c>
      <c r="BO1071" s="83"/>
      <c r="BP1071" s="116"/>
      <c r="BQ1071" s="115"/>
    </row>
    <row r="1072" spans="53:69">
      <c r="BC1072" s="181" t="s">
        <v>236</v>
      </c>
      <c r="BD1072" s="53" t="s">
        <v>181</v>
      </c>
      <c r="BM1072" s="142" t="s">
        <v>514</v>
      </c>
      <c r="BN1072" s="183" t="s">
        <v>627</v>
      </c>
      <c r="BO1072" s="92"/>
      <c r="BP1072" s="116"/>
      <c r="BQ1072" s="122"/>
    </row>
    <row r="1073" spans="55:69">
      <c r="BC1073" s="181" t="s">
        <v>237</v>
      </c>
      <c r="BD1073" s="53" t="s">
        <v>183</v>
      </c>
      <c r="BM1073" s="142" t="s">
        <v>515</v>
      </c>
      <c r="BN1073" s="183" t="s">
        <v>628</v>
      </c>
      <c r="BO1073" s="86"/>
      <c r="BP1073" s="116"/>
      <c r="BQ1073" s="122"/>
    </row>
    <row r="1074" spans="55:69">
      <c r="BC1074" s="181" t="s">
        <v>238</v>
      </c>
      <c r="BD1074" s="53" t="s">
        <v>72</v>
      </c>
      <c r="BM1074" s="142" t="s">
        <v>516</v>
      </c>
      <c r="BN1074" s="183" t="s">
        <v>629</v>
      </c>
      <c r="BO1074" s="83"/>
      <c r="BP1074" s="116"/>
      <c r="BQ1074" s="122"/>
    </row>
    <row r="1075" spans="55:69">
      <c r="BC1075" s="181" t="s">
        <v>239</v>
      </c>
      <c r="BD1075" s="53" t="s">
        <v>186</v>
      </c>
      <c r="BM1075" s="142" t="s">
        <v>517</v>
      </c>
      <c r="BN1075" s="183" t="s">
        <v>630</v>
      </c>
      <c r="BO1075" s="83"/>
      <c r="BP1075" s="116"/>
      <c r="BQ1075" s="122"/>
    </row>
    <row r="1076" spans="55:69">
      <c r="BC1076" s="181" t="s">
        <v>240</v>
      </c>
      <c r="BD1076" s="53" t="s">
        <v>269</v>
      </c>
      <c r="BM1076" s="142" t="s">
        <v>518</v>
      </c>
      <c r="BN1076" s="183" t="s">
        <v>631</v>
      </c>
      <c r="BO1076" s="89"/>
      <c r="BP1076" s="116"/>
      <c r="BQ1076" s="115"/>
    </row>
    <row r="1077" spans="55:69">
      <c r="BC1077" s="56" t="s">
        <v>213</v>
      </c>
      <c r="BD1077" s="53" t="s">
        <v>189</v>
      </c>
      <c r="BM1077" s="142" t="s">
        <v>519</v>
      </c>
      <c r="BN1077" s="183" t="s">
        <v>632</v>
      </c>
      <c r="BO1077" s="83"/>
      <c r="BP1077" s="116"/>
      <c r="BQ1077" s="121"/>
    </row>
    <row r="1078" spans="55:69">
      <c r="BC1078" s="56" t="s">
        <v>214</v>
      </c>
      <c r="BD1078" s="53" t="s">
        <v>190</v>
      </c>
      <c r="BM1078" s="142" t="s">
        <v>520</v>
      </c>
      <c r="BN1078" s="183" t="s">
        <v>633</v>
      </c>
      <c r="BO1078" s="83"/>
      <c r="BP1078" s="116"/>
      <c r="BQ1078" s="121"/>
    </row>
    <row r="1079" spans="55:69">
      <c r="BC1079" s="56" t="s">
        <v>215</v>
      </c>
      <c r="BD1079" s="53" t="s">
        <v>273</v>
      </c>
      <c r="BM1079" s="142" t="s">
        <v>521</v>
      </c>
      <c r="BN1079" s="183" t="s">
        <v>634</v>
      </c>
      <c r="BO1079" s="83"/>
      <c r="BP1079" s="116"/>
      <c r="BQ1079" s="121"/>
    </row>
    <row r="1080" spans="55:69">
      <c r="BC1080" s="56" t="s">
        <v>216</v>
      </c>
      <c r="BD1080" s="53" t="s">
        <v>192</v>
      </c>
      <c r="BM1080" s="142" t="s">
        <v>522</v>
      </c>
      <c r="BN1080" s="183" t="s">
        <v>634</v>
      </c>
      <c r="BO1080" s="83"/>
      <c r="BP1080" s="116"/>
      <c r="BQ1080" s="115"/>
    </row>
    <row r="1081" spans="55:69">
      <c r="BC1081" s="56" t="s">
        <v>217</v>
      </c>
      <c r="BD1081" s="53" t="s">
        <v>193</v>
      </c>
      <c r="BM1081" s="142" t="s">
        <v>523</v>
      </c>
      <c r="BN1081" s="183" t="s">
        <v>635</v>
      </c>
      <c r="BO1081" s="83"/>
      <c r="BP1081" s="116"/>
      <c r="BQ1081" s="121"/>
    </row>
    <row r="1082" spans="55:69">
      <c r="BC1082" s="56" t="s">
        <v>218</v>
      </c>
      <c r="BD1082" s="53" t="s">
        <v>274</v>
      </c>
      <c r="BM1082" s="142" t="s">
        <v>524</v>
      </c>
      <c r="BN1082" s="183" t="s">
        <v>636</v>
      </c>
      <c r="BO1082" s="83"/>
      <c r="BP1082" s="116"/>
      <c r="BQ1082" s="115"/>
    </row>
    <row r="1083" spans="55:69">
      <c r="BC1083" s="56" t="s">
        <v>219</v>
      </c>
      <c r="BD1083" s="53" t="s">
        <v>275</v>
      </c>
      <c r="BM1083" s="142" t="s">
        <v>525</v>
      </c>
      <c r="BN1083" s="183" t="s">
        <v>637</v>
      </c>
      <c r="BO1083" s="83"/>
      <c r="BP1083" s="116"/>
      <c r="BQ1083" s="115"/>
    </row>
    <row r="1084" spans="55:69">
      <c r="BC1084" s="56" t="s">
        <v>220</v>
      </c>
      <c r="BD1084" s="53" t="s">
        <v>196</v>
      </c>
      <c r="BM1084" s="142" t="s">
        <v>526</v>
      </c>
      <c r="BN1084" s="183" t="s">
        <v>638</v>
      </c>
      <c r="BO1084" s="83"/>
      <c r="BP1084" s="116"/>
      <c r="BQ1084" s="115"/>
    </row>
    <row r="1085" spans="55:69">
      <c r="BC1085" s="64" t="s">
        <v>221</v>
      </c>
      <c r="BD1085" s="53" t="s">
        <v>276</v>
      </c>
      <c r="BM1085" s="142" t="s">
        <v>527</v>
      </c>
      <c r="BN1085" s="183" t="s">
        <v>639</v>
      </c>
      <c r="BO1085" s="86"/>
      <c r="BP1085" s="116"/>
      <c r="BQ1085" s="115"/>
    </row>
    <row r="1086" spans="55:69">
      <c r="BC1086" s="64" t="s">
        <v>222</v>
      </c>
      <c r="BD1086" s="53" t="s">
        <v>198</v>
      </c>
      <c r="BM1086" s="142" t="s">
        <v>528</v>
      </c>
      <c r="BN1086" s="183" t="s">
        <v>640</v>
      </c>
      <c r="BO1086" s="86"/>
      <c r="BP1086" s="125"/>
      <c r="BQ1086" s="122"/>
    </row>
    <row r="1087" spans="55:69">
      <c r="BC1087" s="64" t="s">
        <v>223</v>
      </c>
      <c r="BD1087" s="53" t="s">
        <v>199</v>
      </c>
      <c r="BM1087" s="142" t="s">
        <v>529</v>
      </c>
      <c r="BN1087" s="183" t="s">
        <v>641</v>
      </c>
      <c r="BO1087" s="86"/>
      <c r="BP1087" s="116"/>
      <c r="BQ1087" s="122"/>
    </row>
    <row r="1088" spans="55:69">
      <c r="BC1088" s="64" t="s">
        <v>224</v>
      </c>
      <c r="BD1088" s="53" t="s">
        <v>277</v>
      </c>
      <c r="BM1088" s="142" t="s">
        <v>530</v>
      </c>
      <c r="BN1088" s="183" t="s">
        <v>642</v>
      </c>
      <c r="BO1088" s="92"/>
      <c r="BP1088" s="125"/>
      <c r="BQ1088" s="122"/>
    </row>
    <row r="1089" spans="55:69">
      <c r="BC1089" s="64" t="s">
        <v>225</v>
      </c>
      <c r="BD1089" s="53" t="s">
        <v>278</v>
      </c>
      <c r="BM1089" s="142" t="s">
        <v>531</v>
      </c>
      <c r="BN1089" s="183" t="s">
        <v>643</v>
      </c>
      <c r="BO1089" s="92"/>
      <c r="BP1089" s="114"/>
      <c r="BQ1089" s="115"/>
    </row>
    <row r="1090" spans="55:69">
      <c r="BC1090" s="64" t="s">
        <v>226</v>
      </c>
      <c r="BD1090" s="53" t="s">
        <v>279</v>
      </c>
      <c r="BM1090" s="142" t="s">
        <v>532</v>
      </c>
      <c r="BN1090" s="183" t="s">
        <v>644</v>
      </c>
      <c r="BO1090" s="85"/>
      <c r="BP1090" s="114"/>
      <c r="BQ1090" s="123"/>
    </row>
    <row r="1091" spans="55:69">
      <c r="BC1091" s="64" t="s">
        <v>227</v>
      </c>
      <c r="BD1091" s="53" t="s">
        <v>285</v>
      </c>
      <c r="BE1091" s="68" t="s">
        <v>6</v>
      </c>
      <c r="BM1091" s="142" t="s">
        <v>533</v>
      </c>
      <c r="BN1091" s="183" t="s">
        <v>645</v>
      </c>
      <c r="BO1091" s="92"/>
      <c r="BP1091" s="114"/>
      <c r="BQ1091" s="123"/>
    </row>
    <row r="1092" spans="55:69">
      <c r="BC1092" s="64" t="s">
        <v>228</v>
      </c>
      <c r="BD1092" s="53" t="s">
        <v>280</v>
      </c>
      <c r="BE1092" s="68" t="s">
        <v>252</v>
      </c>
      <c r="BM1092" s="142" t="s">
        <v>534</v>
      </c>
      <c r="BN1092" s="183" t="s">
        <v>646</v>
      </c>
      <c r="BO1092" s="91"/>
      <c r="BP1092" s="143"/>
    </row>
    <row r="1093" spans="55:69">
      <c r="BC1093" s="64" t="s">
        <v>229</v>
      </c>
      <c r="BD1093" s="53" t="s">
        <v>281</v>
      </c>
      <c r="BE1093" s="68" t="s">
        <v>6</v>
      </c>
      <c r="BM1093" s="142" t="s">
        <v>535</v>
      </c>
      <c r="BN1093" s="183" t="s">
        <v>647</v>
      </c>
      <c r="BO1093" s="92"/>
      <c r="BP1093" s="143"/>
    </row>
    <row r="1094" spans="55:69">
      <c r="BC1094" s="64" t="s">
        <v>230</v>
      </c>
      <c r="BD1094" s="53" t="s">
        <v>282</v>
      </c>
      <c r="BE1094" s="68" t="s">
        <v>6</v>
      </c>
      <c r="BM1094" s="142" t="s">
        <v>536</v>
      </c>
      <c r="BN1094" s="183" t="s">
        <v>648</v>
      </c>
      <c r="BO1094" s="92"/>
      <c r="BP1094" s="143"/>
    </row>
    <row r="1095" spans="55:69">
      <c r="BC1095" s="64" t="s">
        <v>231</v>
      </c>
      <c r="BD1095" s="60" t="s">
        <v>283</v>
      </c>
      <c r="BE1095" s="60" t="s">
        <v>211</v>
      </c>
      <c r="BM1095" s="142" t="s">
        <v>537</v>
      </c>
      <c r="BN1095" s="183" t="s">
        <v>649</v>
      </c>
      <c r="BO1095" s="85"/>
      <c r="BP1095" s="143"/>
    </row>
    <row r="1096" spans="55:69" ht="15.75" thickBot="1">
      <c r="BM1096" s="142" t="s">
        <v>538</v>
      </c>
      <c r="BN1096" s="183" t="s">
        <v>650</v>
      </c>
      <c r="BO1096" s="92"/>
      <c r="BP1096" s="143"/>
    </row>
    <row r="1097" spans="55:69">
      <c r="BC1097" s="385" t="s">
        <v>243</v>
      </c>
      <c r="BD1097" s="386"/>
      <c r="BE1097" s="44" t="s">
        <v>261</v>
      </c>
      <c r="BM1097" s="142" t="s">
        <v>539</v>
      </c>
      <c r="BN1097" s="183" t="s">
        <v>651</v>
      </c>
      <c r="BO1097" s="92"/>
      <c r="BP1097" s="143"/>
    </row>
    <row r="1098" spans="55:69">
      <c r="BC1098" s="181" t="s">
        <v>156</v>
      </c>
      <c r="BD1098" s="182" t="s">
        <v>263</v>
      </c>
      <c r="BE1098" s="46" t="s">
        <v>158</v>
      </c>
      <c r="BM1098" s="142" t="s">
        <v>540</v>
      </c>
      <c r="BN1098" s="183" t="s">
        <v>652</v>
      </c>
      <c r="BO1098" s="85"/>
      <c r="BP1098" s="143"/>
    </row>
    <row r="1099" spans="55:69">
      <c r="BC1099" s="181" t="s">
        <v>156</v>
      </c>
      <c r="BD1099" s="182" t="s">
        <v>263</v>
      </c>
      <c r="BE1099" s="46" t="s">
        <v>159</v>
      </c>
      <c r="BM1099" s="142" t="s">
        <v>541</v>
      </c>
      <c r="BN1099" s="183" t="s">
        <v>653</v>
      </c>
      <c r="BO1099" s="85"/>
      <c r="BP1099" s="143"/>
    </row>
    <row r="1100" spans="55:69">
      <c r="BC1100" s="181" t="s">
        <v>160</v>
      </c>
      <c r="BD1100" s="182" t="s">
        <v>264</v>
      </c>
      <c r="BE1100" s="47" t="s">
        <v>161</v>
      </c>
      <c r="BM1100" s="142" t="s">
        <v>542</v>
      </c>
      <c r="BN1100" s="183" t="s">
        <v>654</v>
      </c>
      <c r="BO1100" s="81"/>
      <c r="BP1100" s="143"/>
    </row>
    <row r="1101" spans="55:69" ht="15.75">
      <c r="BC1101" s="181" t="s">
        <v>160</v>
      </c>
      <c r="BD1101" s="182" t="s">
        <v>264</v>
      </c>
      <c r="BE1101" s="48" t="s">
        <v>162</v>
      </c>
      <c r="BM1101" s="142" t="s">
        <v>543</v>
      </c>
      <c r="BN1101" s="183" t="s">
        <v>655</v>
      </c>
      <c r="BO1101" s="81"/>
      <c r="BP1101" s="143"/>
    </row>
    <row r="1102" spans="55:69" ht="15.75">
      <c r="BC1102" s="181" t="s">
        <v>160</v>
      </c>
      <c r="BD1102" s="182" t="s">
        <v>264</v>
      </c>
      <c r="BE1102" s="48" t="s">
        <v>163</v>
      </c>
      <c r="BM1102" s="142" t="s">
        <v>544</v>
      </c>
      <c r="BN1102" s="183" t="s">
        <v>656</v>
      </c>
      <c r="BO1102" s="81"/>
      <c r="BP1102" s="143"/>
    </row>
    <row r="1103" spans="55:69" ht="15.75">
      <c r="BC1103" s="181" t="s">
        <v>160</v>
      </c>
      <c r="BD1103" s="182" t="s">
        <v>264</v>
      </c>
      <c r="BE1103" s="49" t="s">
        <v>164</v>
      </c>
      <c r="BM1103" s="142" t="s">
        <v>545</v>
      </c>
      <c r="BN1103" s="183" t="s">
        <v>657</v>
      </c>
      <c r="BO1103" s="81"/>
      <c r="BP1103" s="143"/>
    </row>
    <row r="1104" spans="55:69">
      <c r="BC1104" s="181" t="s">
        <v>165</v>
      </c>
      <c r="BD1104" s="184" t="s">
        <v>265</v>
      </c>
      <c r="BE1104" s="50" t="s">
        <v>167</v>
      </c>
      <c r="BM1104" s="142" t="s">
        <v>546</v>
      </c>
      <c r="BN1104" s="183" t="s">
        <v>658</v>
      </c>
      <c r="BO1104" s="95"/>
      <c r="BP1104" s="143"/>
    </row>
    <row r="1105" spans="55:68">
      <c r="BC1105" s="181" t="s">
        <v>165</v>
      </c>
      <c r="BD1105" s="184" t="s">
        <v>265</v>
      </c>
      <c r="BE1105" s="50" t="s">
        <v>168</v>
      </c>
      <c r="BM1105" s="142" t="s">
        <v>547</v>
      </c>
      <c r="BN1105" s="183" t="s">
        <v>659</v>
      </c>
      <c r="BO1105" s="95"/>
      <c r="BP1105" s="143"/>
    </row>
    <row r="1106" spans="55:68" ht="15.75">
      <c r="BC1106" s="181" t="s">
        <v>165</v>
      </c>
      <c r="BD1106" s="184" t="s">
        <v>265</v>
      </c>
      <c r="BE1106" s="51" t="s">
        <v>169</v>
      </c>
      <c r="BM1106" s="142" t="s">
        <v>548</v>
      </c>
      <c r="BN1106" s="183" t="s">
        <v>660</v>
      </c>
      <c r="BO1106" s="95"/>
      <c r="BP1106" s="143"/>
    </row>
    <row r="1107" spans="55:68" ht="15.75">
      <c r="BC1107" s="181" t="s">
        <v>165</v>
      </c>
      <c r="BD1107" s="184" t="s">
        <v>265</v>
      </c>
      <c r="BE1107" s="49" t="s">
        <v>170</v>
      </c>
      <c r="BM1107" s="142" t="s">
        <v>549</v>
      </c>
      <c r="BN1107" s="183" t="s">
        <v>661</v>
      </c>
      <c r="BO1107" s="95"/>
      <c r="BP1107" s="143"/>
    </row>
    <row r="1108" spans="55:68" ht="15.75">
      <c r="BC1108" s="181" t="s">
        <v>165</v>
      </c>
      <c r="BD1108" s="184" t="s">
        <v>265</v>
      </c>
      <c r="BE1108" s="49" t="s">
        <v>171</v>
      </c>
      <c r="BM1108" s="142" t="s">
        <v>550</v>
      </c>
      <c r="BN1108" s="183" t="s">
        <v>662</v>
      </c>
      <c r="BO1108" s="95"/>
      <c r="BP1108" s="143"/>
    </row>
    <row r="1109" spans="55:68" ht="15.75">
      <c r="BC1109" s="181" t="s">
        <v>165</v>
      </c>
      <c r="BD1109" s="184" t="s">
        <v>265</v>
      </c>
      <c r="BE1109" s="49" t="s">
        <v>172</v>
      </c>
      <c r="BM1109" s="142" t="s">
        <v>551</v>
      </c>
      <c r="BN1109" s="183" t="s">
        <v>663</v>
      </c>
      <c r="BO1109" s="95"/>
      <c r="BP1109" s="143"/>
    </row>
    <row r="1110" spans="55:68" ht="31.5">
      <c r="BC1110" s="181" t="s">
        <v>165</v>
      </c>
      <c r="BD1110" s="184" t="s">
        <v>265</v>
      </c>
      <c r="BE1110" s="49" t="s">
        <v>173</v>
      </c>
      <c r="BM1110" s="142" t="s">
        <v>552</v>
      </c>
      <c r="BN1110" s="183" t="s">
        <v>664</v>
      </c>
      <c r="BO1110" s="95"/>
      <c r="BP1110" s="143"/>
    </row>
    <row r="1111" spans="55:68" ht="15.75">
      <c r="BC1111" s="181" t="s">
        <v>165</v>
      </c>
      <c r="BD1111" s="184" t="s">
        <v>265</v>
      </c>
      <c r="BE1111" s="49" t="s">
        <v>174</v>
      </c>
      <c r="BM1111" s="142" t="s">
        <v>553</v>
      </c>
      <c r="BN1111" s="183" t="s">
        <v>665</v>
      </c>
      <c r="BO1111" s="95"/>
      <c r="BP1111" s="143"/>
    </row>
    <row r="1112" spans="55:68" ht="31.5">
      <c r="BC1112" s="181" t="s">
        <v>165</v>
      </c>
      <c r="BD1112" s="184" t="s">
        <v>265</v>
      </c>
      <c r="BE1112" s="49" t="s">
        <v>175</v>
      </c>
      <c r="BM1112" s="142" t="s">
        <v>554</v>
      </c>
      <c r="BN1112" s="183" t="s">
        <v>666</v>
      </c>
      <c r="BO1112" s="81"/>
      <c r="BP1112" s="143"/>
    </row>
    <row r="1113" spans="55:68">
      <c r="BC1113" s="181" t="s">
        <v>176</v>
      </c>
      <c r="BD1113" s="53" t="s">
        <v>177</v>
      </c>
      <c r="BE1113" s="53" t="s">
        <v>177</v>
      </c>
      <c r="BM1113" s="142" t="s">
        <v>329</v>
      </c>
      <c r="BN1113" s="183" t="s">
        <v>667</v>
      </c>
      <c r="BO1113" s="92"/>
      <c r="BP1113" s="143"/>
    </row>
    <row r="1114" spans="55:68" ht="15.75">
      <c r="BC1114" s="181" t="s">
        <v>180</v>
      </c>
      <c r="BD1114" s="53" t="s">
        <v>181</v>
      </c>
      <c r="BE1114" s="66" t="s">
        <v>244</v>
      </c>
      <c r="BN1114" s="183" t="s">
        <v>668</v>
      </c>
      <c r="BO1114" s="96"/>
      <c r="BP1114" s="143"/>
    </row>
    <row r="1115" spans="55:68" ht="15.75">
      <c r="BC1115" s="181" t="s">
        <v>182</v>
      </c>
      <c r="BD1115" s="53" t="s">
        <v>183</v>
      </c>
      <c r="BE1115" s="66" t="s">
        <v>6</v>
      </c>
      <c r="BN1115" s="183" t="s">
        <v>669</v>
      </c>
      <c r="BO1115" s="97"/>
      <c r="BP1115" s="143"/>
    </row>
    <row r="1116" spans="55:68" ht="15.75">
      <c r="BC1116" s="181" t="s">
        <v>184</v>
      </c>
      <c r="BD1116" s="53" t="s">
        <v>72</v>
      </c>
      <c r="BE1116" s="66" t="s">
        <v>245</v>
      </c>
      <c r="BN1116" s="183" t="s">
        <v>670</v>
      </c>
      <c r="BO1116" s="98"/>
      <c r="BP1116" s="143"/>
    </row>
    <row r="1117" spans="55:68" ht="15.75">
      <c r="BC1117" s="181" t="s">
        <v>185</v>
      </c>
      <c r="BD1117" s="53" t="s">
        <v>186</v>
      </c>
      <c r="BE1117" s="66" t="s">
        <v>246</v>
      </c>
      <c r="BN1117" s="183" t="s">
        <v>671</v>
      </c>
      <c r="BO1117" s="98"/>
      <c r="BP1117" s="143"/>
    </row>
    <row r="1118" spans="55:68" ht="15.75">
      <c r="BC1118" s="181" t="s">
        <v>187</v>
      </c>
      <c r="BD1118" s="53" t="s">
        <v>188</v>
      </c>
      <c r="BE1118" s="66" t="s">
        <v>247</v>
      </c>
      <c r="BN1118" s="183" t="s">
        <v>672</v>
      </c>
      <c r="BO1118" s="97"/>
      <c r="BP1118" s="143"/>
    </row>
    <row r="1119" spans="55:68" ht="15.75">
      <c r="BC1119" s="56">
        <v>10</v>
      </c>
      <c r="BD1119" s="53" t="s">
        <v>189</v>
      </c>
      <c r="BE1119" s="66" t="s">
        <v>248</v>
      </c>
      <c r="BN1119" s="183" t="s">
        <v>673</v>
      </c>
      <c r="BO1119" s="82"/>
      <c r="BP1119" s="143"/>
    </row>
    <row r="1120" spans="55:68" ht="15.75">
      <c r="BC1120" s="56">
        <v>10</v>
      </c>
      <c r="BD1120" s="53" t="s">
        <v>189</v>
      </c>
      <c r="BE1120" s="66" t="s">
        <v>833</v>
      </c>
      <c r="BN1120" s="183" t="s">
        <v>674</v>
      </c>
      <c r="BO1120" s="98"/>
      <c r="BP1120" s="143"/>
    </row>
    <row r="1121" spans="55:68" ht="15.75">
      <c r="BC1121" s="56">
        <v>11</v>
      </c>
      <c r="BD1121" s="53" t="s">
        <v>190</v>
      </c>
      <c r="BE1121" s="66" t="s">
        <v>249</v>
      </c>
      <c r="BN1121" s="183" t="s">
        <v>675</v>
      </c>
      <c r="BO1121" s="82"/>
      <c r="BP1121" s="143"/>
    </row>
    <row r="1122" spans="55:68" ht="15.75">
      <c r="BC1122" s="56">
        <v>11</v>
      </c>
      <c r="BD1122" s="53" t="s">
        <v>190</v>
      </c>
      <c r="BE1122" s="66" t="s">
        <v>268</v>
      </c>
      <c r="BN1122" s="183" t="s">
        <v>676</v>
      </c>
      <c r="BO1122" s="82"/>
      <c r="BP1122" s="143"/>
    </row>
    <row r="1123" spans="55:68" ht="15.75">
      <c r="BC1123" s="56">
        <v>12</v>
      </c>
      <c r="BD1123" s="53" t="s">
        <v>266</v>
      </c>
      <c r="BE1123" s="66" t="s">
        <v>250</v>
      </c>
      <c r="BN1123" s="183" t="s">
        <v>677</v>
      </c>
      <c r="BO1123" s="81"/>
      <c r="BP1123" s="143"/>
    </row>
    <row r="1124" spans="55:68" ht="15.75">
      <c r="BC1124" s="56">
        <v>12</v>
      </c>
      <c r="BD1124" s="53" t="s">
        <v>266</v>
      </c>
      <c r="BE1124" s="66" t="s">
        <v>244</v>
      </c>
      <c r="BN1124" s="183" t="s">
        <v>678</v>
      </c>
      <c r="BO1124" s="85"/>
      <c r="BP1124" s="143"/>
    </row>
    <row r="1125" spans="55:68" ht="15.75">
      <c r="BC1125" s="56">
        <v>12</v>
      </c>
      <c r="BD1125" s="53" t="s">
        <v>266</v>
      </c>
      <c r="BE1125" s="66" t="s">
        <v>251</v>
      </c>
      <c r="BN1125" s="183" t="s">
        <v>679</v>
      </c>
      <c r="BO1125" s="85"/>
      <c r="BP1125" s="143"/>
    </row>
    <row r="1126" spans="55:68">
      <c r="BC1126" s="56">
        <v>13</v>
      </c>
      <c r="BD1126" s="53" t="s">
        <v>192</v>
      </c>
      <c r="BE1126" s="53" t="s">
        <v>252</v>
      </c>
      <c r="BN1126" s="183" t="s">
        <v>680</v>
      </c>
      <c r="BO1126" s="85"/>
      <c r="BP1126" s="143"/>
    </row>
    <row r="1127" spans="55:68">
      <c r="BC1127" s="56">
        <v>14</v>
      </c>
      <c r="BD1127" s="53" t="s">
        <v>193</v>
      </c>
      <c r="BE1127" s="53" t="s">
        <v>253</v>
      </c>
      <c r="BN1127" s="183" t="s">
        <v>681</v>
      </c>
      <c r="BO1127" s="85"/>
      <c r="BP1127" s="143"/>
    </row>
    <row r="1128" spans="55:68">
      <c r="BC1128" s="56">
        <v>15</v>
      </c>
      <c r="BD1128" s="53" t="s">
        <v>194</v>
      </c>
      <c r="BE1128" s="53" t="s">
        <v>410</v>
      </c>
      <c r="BN1128" s="183" t="s">
        <v>682</v>
      </c>
      <c r="BO1128" s="85"/>
      <c r="BP1128" s="143"/>
    </row>
    <row r="1129" spans="55:68">
      <c r="BC1129" s="56">
        <v>16</v>
      </c>
      <c r="BD1129" s="53" t="s">
        <v>195</v>
      </c>
      <c r="BE1129" s="53" t="s">
        <v>195</v>
      </c>
      <c r="BN1129" s="183" t="s">
        <v>683</v>
      </c>
      <c r="BO1129" s="85"/>
      <c r="BP1129" s="143"/>
    </row>
    <row r="1130" spans="55:68">
      <c r="BC1130" s="56">
        <v>17</v>
      </c>
      <c r="BD1130" s="53" t="s">
        <v>196</v>
      </c>
      <c r="BE1130" s="67" t="s">
        <v>254</v>
      </c>
      <c r="BN1130" s="183" t="s">
        <v>684</v>
      </c>
      <c r="BO1130" s="83"/>
      <c r="BP1130" s="143"/>
    </row>
    <row r="1131" spans="55:68">
      <c r="BC1131" s="56">
        <v>18</v>
      </c>
      <c r="BD1131" s="53" t="s">
        <v>197</v>
      </c>
      <c r="BE1131" s="67" t="s">
        <v>255</v>
      </c>
      <c r="BN1131" s="183" t="s">
        <v>685</v>
      </c>
      <c r="BO1131" s="83"/>
      <c r="BP1131" s="143"/>
    </row>
    <row r="1132" spans="55:68">
      <c r="BC1132" s="56">
        <v>19</v>
      </c>
      <c r="BD1132" s="53" t="s">
        <v>198</v>
      </c>
      <c r="BE1132" s="53" t="s">
        <v>256</v>
      </c>
      <c r="BN1132" s="183" t="s">
        <v>686</v>
      </c>
      <c r="BO1132" s="83"/>
      <c r="BP1132" s="143"/>
    </row>
    <row r="1133" spans="55:68">
      <c r="BC1133" s="56">
        <v>20</v>
      </c>
      <c r="BD1133" s="53" t="s">
        <v>199</v>
      </c>
      <c r="BE1133" s="53" t="s">
        <v>257</v>
      </c>
      <c r="BN1133" s="183" t="s">
        <v>687</v>
      </c>
      <c r="BO1133" s="85"/>
      <c r="BP1133" s="143"/>
    </row>
    <row r="1134" spans="55:68">
      <c r="BC1134" s="56">
        <v>21</v>
      </c>
      <c r="BD1134" s="53" t="s">
        <v>200</v>
      </c>
      <c r="BE1134" s="53" t="s">
        <v>258</v>
      </c>
      <c r="BN1134" s="183" t="s">
        <v>687</v>
      </c>
      <c r="BO1134" s="92"/>
      <c r="BP1134" s="143"/>
    </row>
    <row r="1135" spans="55:68">
      <c r="BC1135" s="56">
        <v>21</v>
      </c>
      <c r="BD1135" s="53" t="s">
        <v>200</v>
      </c>
      <c r="BE1135" s="53" t="s">
        <v>267</v>
      </c>
      <c r="BN1135" s="183" t="s">
        <v>688</v>
      </c>
      <c r="BO1135" s="85"/>
      <c r="BP1135" s="143"/>
    </row>
    <row r="1136" spans="55:68">
      <c r="BC1136" s="56" t="s">
        <v>225</v>
      </c>
      <c r="BD1136" s="53" t="s">
        <v>284</v>
      </c>
      <c r="BE1136" s="53" t="s">
        <v>259</v>
      </c>
      <c r="BN1136" s="183" t="s">
        <v>689</v>
      </c>
      <c r="BO1136" s="86"/>
      <c r="BP1136" s="143"/>
    </row>
    <row r="1137" spans="55:68">
      <c r="BC1137" s="56">
        <v>23</v>
      </c>
      <c r="BD1137" s="53" t="s">
        <v>279</v>
      </c>
      <c r="BE1137" s="53" t="s">
        <v>260</v>
      </c>
      <c r="BN1137" s="183" t="s">
        <v>690</v>
      </c>
      <c r="BO1137" s="82"/>
      <c r="BP1137" s="143"/>
    </row>
    <row r="1138" spans="55:68">
      <c r="BC1138" s="56" t="s">
        <v>227</v>
      </c>
      <c r="BD1138" s="53" t="s">
        <v>285</v>
      </c>
      <c r="BE1138" s="68" t="s">
        <v>6</v>
      </c>
      <c r="BN1138" s="183" t="s">
        <v>691</v>
      </c>
      <c r="BO1138" s="82"/>
      <c r="BP1138" s="143"/>
    </row>
    <row r="1139" spans="55:68">
      <c r="BC1139" s="56" t="s">
        <v>228</v>
      </c>
      <c r="BD1139" s="53" t="s">
        <v>280</v>
      </c>
      <c r="BE1139" s="68" t="s">
        <v>252</v>
      </c>
      <c r="BN1139" s="183" t="s">
        <v>692</v>
      </c>
      <c r="BO1139" s="82"/>
      <c r="BP1139" s="143"/>
    </row>
    <row r="1140" spans="55:68">
      <c r="BC1140" s="56" t="s">
        <v>229</v>
      </c>
      <c r="BD1140" s="53" t="s">
        <v>281</v>
      </c>
      <c r="BE1140" s="68" t="s">
        <v>6</v>
      </c>
      <c r="BN1140" s="183" t="s">
        <v>693</v>
      </c>
      <c r="BO1140" s="94"/>
      <c r="BP1140" s="143"/>
    </row>
    <row r="1141" spans="55:68">
      <c r="BC1141" s="56" t="s">
        <v>230</v>
      </c>
      <c r="BD1141" s="53" t="s">
        <v>282</v>
      </c>
      <c r="BE1141" s="68" t="s">
        <v>6</v>
      </c>
      <c r="BN1141" s="183" t="s">
        <v>694</v>
      </c>
      <c r="BO1141" s="82"/>
      <c r="BP1141" s="143"/>
    </row>
    <row r="1142" spans="55:68">
      <c r="BC1142" s="59" t="s">
        <v>231</v>
      </c>
      <c r="BD1142" s="60" t="s">
        <v>283</v>
      </c>
      <c r="BE1142" s="60" t="s">
        <v>211</v>
      </c>
      <c r="BN1142" s="183" t="s">
        <v>695</v>
      </c>
      <c r="BO1142" s="82"/>
      <c r="BP1142" s="143"/>
    </row>
    <row r="1143" spans="55:68">
      <c r="BN1143" s="183" t="s">
        <v>696</v>
      </c>
      <c r="BO1143" s="82"/>
      <c r="BP1143" s="143"/>
    </row>
    <row r="1144" spans="55:68">
      <c r="BN1144" s="183" t="s">
        <v>697</v>
      </c>
      <c r="BO1144" s="86"/>
      <c r="BP1144" s="143"/>
    </row>
    <row r="1145" spans="55:68">
      <c r="BN1145" s="183" t="s">
        <v>698</v>
      </c>
      <c r="BO1145" s="92"/>
      <c r="BP1145" s="143"/>
    </row>
    <row r="1146" spans="55:68">
      <c r="BN1146" s="183" t="s">
        <v>699</v>
      </c>
      <c r="BO1146" s="92"/>
      <c r="BP1146" s="143"/>
    </row>
    <row r="1147" spans="55:68">
      <c r="BN1147" s="183" t="s">
        <v>700</v>
      </c>
      <c r="BO1147" s="92"/>
      <c r="BP1147" s="143"/>
    </row>
    <row r="1148" spans="55:68">
      <c r="BN1148" s="183" t="s">
        <v>701</v>
      </c>
      <c r="BO1148" s="83"/>
      <c r="BP1148" s="143"/>
    </row>
    <row r="1149" spans="55:68">
      <c r="BN1149" s="183" t="s">
        <v>702</v>
      </c>
      <c r="BO1149" s="83"/>
      <c r="BP1149" s="143"/>
    </row>
    <row r="1150" spans="55:68">
      <c r="BN1150" s="183" t="s">
        <v>703</v>
      </c>
      <c r="BO1150" s="83"/>
      <c r="BP1150" s="143"/>
    </row>
    <row r="1151" spans="55:68">
      <c r="BN1151" s="183" t="s">
        <v>704</v>
      </c>
      <c r="BO1151" s="83"/>
      <c r="BP1151" s="143"/>
    </row>
    <row r="1152" spans="55:68">
      <c r="BN1152" s="183" t="s">
        <v>704</v>
      </c>
      <c r="BO1152" s="83"/>
      <c r="BP1152" s="143"/>
    </row>
    <row r="1153" spans="66:68">
      <c r="BN1153" s="183" t="s">
        <v>705</v>
      </c>
      <c r="BO1153" s="83"/>
      <c r="BP1153" s="143"/>
    </row>
    <row r="1154" spans="66:68">
      <c r="BN1154" s="183" t="s">
        <v>706</v>
      </c>
      <c r="BO1154" s="83"/>
      <c r="BP1154" s="143"/>
    </row>
    <row r="1155" spans="66:68">
      <c r="BN1155" s="183" t="s">
        <v>707</v>
      </c>
      <c r="BO1155" s="99"/>
      <c r="BP1155" s="143"/>
    </row>
    <row r="1156" spans="66:68">
      <c r="BN1156" s="183" t="s">
        <v>708</v>
      </c>
      <c r="BO1156" s="100"/>
      <c r="BP1156" s="143"/>
    </row>
    <row r="1157" spans="66:68">
      <c r="BN1157" s="183" t="s">
        <v>708</v>
      </c>
      <c r="BO1157" s="99"/>
      <c r="BP1157" s="143"/>
    </row>
    <row r="1158" spans="66:68">
      <c r="BN1158" s="183" t="s">
        <v>709</v>
      </c>
      <c r="BO1158" s="100"/>
      <c r="BP1158" s="143"/>
    </row>
    <row r="1159" spans="66:68">
      <c r="BN1159" s="183" t="s">
        <v>710</v>
      </c>
      <c r="BO1159" s="99"/>
      <c r="BP1159" s="143"/>
    </row>
    <row r="1160" spans="66:68">
      <c r="BN1160" s="183" t="s">
        <v>710</v>
      </c>
      <c r="BO1160" s="99"/>
      <c r="BP1160" s="143"/>
    </row>
    <row r="1161" spans="66:68">
      <c r="BN1161" s="183" t="s">
        <v>711</v>
      </c>
      <c r="BO1161" s="100"/>
      <c r="BP1161" s="143"/>
    </row>
    <row r="1162" spans="66:68">
      <c r="BN1162" s="183" t="s">
        <v>712</v>
      </c>
      <c r="BO1162" s="99"/>
      <c r="BP1162" s="143"/>
    </row>
    <row r="1163" spans="66:68">
      <c r="BN1163" s="183" t="s">
        <v>713</v>
      </c>
      <c r="BO1163" s="101"/>
      <c r="BP1163" s="143"/>
    </row>
    <row r="1164" spans="66:68">
      <c r="BN1164" s="183" t="s">
        <v>714</v>
      </c>
      <c r="BO1164" s="101"/>
      <c r="BP1164" s="143"/>
    </row>
    <row r="1165" spans="66:68">
      <c r="BN1165" s="183" t="s">
        <v>715</v>
      </c>
      <c r="BO1165" s="101"/>
      <c r="BP1165" s="143"/>
    </row>
    <row r="1166" spans="66:68">
      <c r="BN1166" s="183" t="s">
        <v>716</v>
      </c>
      <c r="BO1166" s="101"/>
      <c r="BP1166" s="143"/>
    </row>
    <row r="1167" spans="66:68">
      <c r="BN1167" s="183" t="s">
        <v>717</v>
      </c>
      <c r="BO1167" s="101"/>
      <c r="BP1167" s="143"/>
    </row>
    <row r="1168" spans="66:68">
      <c r="BN1168" s="183" t="s">
        <v>718</v>
      </c>
      <c r="BO1168" s="102"/>
      <c r="BP1168" s="143"/>
    </row>
    <row r="1169" spans="66:68">
      <c r="BN1169" s="183" t="s">
        <v>719</v>
      </c>
      <c r="BO1169" s="83"/>
      <c r="BP1169" s="143"/>
    </row>
    <row r="1170" spans="66:68">
      <c r="BN1170" s="183" t="s">
        <v>720</v>
      </c>
      <c r="BO1170" s="83"/>
      <c r="BP1170" s="143"/>
    </row>
    <row r="1171" spans="66:68">
      <c r="BN1171" s="183" t="s">
        <v>721</v>
      </c>
      <c r="BO1171" s="83"/>
      <c r="BP1171" s="143"/>
    </row>
    <row r="1172" spans="66:68">
      <c r="BN1172" s="183" t="s">
        <v>722</v>
      </c>
      <c r="BO1172" s="83"/>
      <c r="BP1172" s="143"/>
    </row>
    <row r="1173" spans="66:68">
      <c r="BN1173" s="183" t="s">
        <v>723</v>
      </c>
      <c r="BO1173" s="85"/>
      <c r="BP1173" s="143"/>
    </row>
    <row r="1174" spans="66:68">
      <c r="BN1174" s="183" t="s">
        <v>723</v>
      </c>
      <c r="BO1174" s="81"/>
      <c r="BP1174" s="143"/>
    </row>
    <row r="1175" spans="66:68">
      <c r="BN1175" s="183" t="s">
        <v>724</v>
      </c>
      <c r="BO1175" s="83"/>
      <c r="BP1175" s="143"/>
    </row>
    <row r="1176" spans="66:68">
      <c r="BN1176" s="183" t="s">
        <v>725</v>
      </c>
      <c r="BO1176" s="81"/>
      <c r="BP1176" s="143"/>
    </row>
    <row r="1177" spans="66:68">
      <c r="BN1177" s="183" t="s">
        <v>726</v>
      </c>
      <c r="BO1177" s="85"/>
      <c r="BP1177" s="143"/>
    </row>
    <row r="1178" spans="66:68">
      <c r="BN1178" s="183" t="s">
        <v>727</v>
      </c>
      <c r="BO1178" s="92"/>
      <c r="BP1178" s="143"/>
    </row>
    <row r="1179" spans="66:68">
      <c r="BN1179" s="183" t="s">
        <v>728</v>
      </c>
      <c r="BO1179" s="92"/>
      <c r="BP1179" s="143"/>
    </row>
    <row r="1180" spans="66:68">
      <c r="BN1180" s="183" t="s">
        <v>729</v>
      </c>
      <c r="BO1180" s="92"/>
      <c r="BP1180" s="143"/>
    </row>
    <row r="1181" spans="66:68">
      <c r="BN1181" s="183" t="s">
        <v>730</v>
      </c>
      <c r="BO1181" s="103"/>
      <c r="BP1181" s="143"/>
    </row>
    <row r="1182" spans="66:68">
      <c r="BN1182" s="183" t="s">
        <v>730</v>
      </c>
      <c r="BO1182" s="104"/>
      <c r="BP1182" s="143"/>
    </row>
    <row r="1183" spans="66:68">
      <c r="BN1183" s="183" t="s">
        <v>731</v>
      </c>
      <c r="BO1183" s="96"/>
      <c r="BP1183" s="143"/>
    </row>
    <row r="1184" spans="66:68">
      <c r="BN1184" s="183" t="s">
        <v>732</v>
      </c>
      <c r="BO1184" s="105"/>
      <c r="BP1184" s="143"/>
    </row>
    <row r="1185" spans="66:68">
      <c r="BN1185" s="183" t="s">
        <v>733</v>
      </c>
      <c r="BO1185" s="105"/>
      <c r="BP1185" s="143"/>
    </row>
    <row r="1186" spans="66:68">
      <c r="BN1186" s="183" t="s">
        <v>734</v>
      </c>
      <c r="BO1186" s="106"/>
      <c r="BP1186" s="143"/>
    </row>
    <row r="1187" spans="66:68">
      <c r="BN1187" s="183" t="s">
        <v>735</v>
      </c>
      <c r="BO1187" s="106"/>
      <c r="BP1187" s="143"/>
    </row>
    <row r="1188" spans="66:68">
      <c r="BN1188" s="183" t="s">
        <v>736</v>
      </c>
      <c r="BO1188" s="106"/>
      <c r="BP1188" s="143"/>
    </row>
    <row r="1189" spans="66:68">
      <c r="BN1189" s="183" t="s">
        <v>737</v>
      </c>
      <c r="BO1189" s="96"/>
      <c r="BP1189" s="143"/>
    </row>
    <row r="1190" spans="66:68">
      <c r="BN1190" s="183" t="s">
        <v>738</v>
      </c>
      <c r="BO1190" s="104"/>
      <c r="BP1190" s="143"/>
    </row>
    <row r="1191" spans="66:68">
      <c r="BN1191" s="183" t="s">
        <v>739</v>
      </c>
      <c r="BO1191" s="104"/>
      <c r="BP1191" s="143"/>
    </row>
    <row r="1192" spans="66:68">
      <c r="BN1192" s="183" t="s">
        <v>740</v>
      </c>
      <c r="BO1192" s="104"/>
      <c r="BP1192" s="143"/>
    </row>
    <row r="1193" spans="66:68">
      <c r="BN1193" s="183" t="s">
        <v>741</v>
      </c>
      <c r="BO1193" s="104"/>
      <c r="BP1193" s="143"/>
    </row>
    <row r="1194" spans="66:68">
      <c r="BN1194" s="183" t="s">
        <v>742</v>
      </c>
      <c r="BO1194" s="104"/>
      <c r="BP1194" s="143"/>
    </row>
    <row r="1195" spans="66:68">
      <c r="BN1195" s="183" t="s">
        <v>743</v>
      </c>
      <c r="BO1195" s="104"/>
      <c r="BP1195" s="143"/>
    </row>
    <row r="1196" spans="66:68">
      <c r="BN1196" s="183" t="s">
        <v>744</v>
      </c>
      <c r="BO1196" s="107"/>
      <c r="BP1196" s="143"/>
    </row>
    <row r="1197" spans="66:68">
      <c r="BN1197" s="183" t="s">
        <v>745</v>
      </c>
      <c r="BO1197" s="103"/>
      <c r="BP1197" s="143"/>
    </row>
    <row r="1198" spans="66:68">
      <c r="BN1198" s="183" t="s">
        <v>746</v>
      </c>
      <c r="BO1198" s="103"/>
      <c r="BP1198" s="143"/>
    </row>
    <row r="1199" spans="66:68">
      <c r="BN1199" s="183" t="s">
        <v>747</v>
      </c>
      <c r="BO1199" s="103"/>
      <c r="BP1199" s="143"/>
    </row>
    <row r="1200" spans="66:68">
      <c r="BN1200" s="183" t="s">
        <v>748</v>
      </c>
      <c r="BO1200" s="103"/>
      <c r="BP1200" s="143"/>
    </row>
    <row r="1201" spans="66:68">
      <c r="BN1201" s="183" t="s">
        <v>749</v>
      </c>
      <c r="BO1201" s="108"/>
      <c r="BP1201" s="143"/>
    </row>
    <row r="1202" spans="66:68">
      <c r="BN1202" s="183" t="s">
        <v>750</v>
      </c>
      <c r="BO1202" s="109"/>
      <c r="BP1202" s="143"/>
    </row>
    <row r="1203" spans="66:68">
      <c r="BN1203" s="183" t="s">
        <v>751</v>
      </c>
      <c r="BO1203" s="104"/>
      <c r="BP1203" s="143"/>
    </row>
    <row r="1204" spans="66:68">
      <c r="BN1204" s="183" t="s">
        <v>752</v>
      </c>
      <c r="BO1204" s="104"/>
      <c r="BP1204" s="143"/>
    </row>
    <row r="1205" spans="66:68">
      <c r="BN1205" s="183" t="s">
        <v>753</v>
      </c>
      <c r="BO1205" s="104"/>
      <c r="BP1205" s="143"/>
    </row>
    <row r="1206" spans="66:68">
      <c r="BN1206" s="183" t="s">
        <v>754</v>
      </c>
      <c r="BO1206" s="104"/>
      <c r="BP1206" s="143"/>
    </row>
    <row r="1207" spans="66:68">
      <c r="BN1207" s="183" t="s">
        <v>755</v>
      </c>
      <c r="BO1207" s="104"/>
      <c r="BP1207" s="143"/>
    </row>
    <row r="1208" spans="66:68">
      <c r="BN1208" s="183" t="s">
        <v>756</v>
      </c>
      <c r="BO1208" s="104"/>
      <c r="BP1208" s="143"/>
    </row>
    <row r="1209" spans="66:68">
      <c r="BN1209" s="183" t="s">
        <v>757</v>
      </c>
      <c r="BO1209" s="104"/>
      <c r="BP1209" s="143"/>
    </row>
    <row r="1210" spans="66:68">
      <c r="BN1210" s="183" t="s">
        <v>758</v>
      </c>
      <c r="BO1210" s="104"/>
      <c r="BP1210" s="143"/>
    </row>
    <row r="1211" spans="66:68">
      <c r="BN1211" s="183" t="s">
        <v>759</v>
      </c>
      <c r="BO1211" s="104"/>
      <c r="BP1211" s="143"/>
    </row>
    <row r="1212" spans="66:68">
      <c r="BN1212" s="183" t="s">
        <v>760</v>
      </c>
      <c r="BO1212" s="104"/>
      <c r="BP1212" s="143"/>
    </row>
    <row r="1213" spans="66:68">
      <c r="BN1213" s="183" t="s">
        <v>761</v>
      </c>
      <c r="BO1213" s="104"/>
      <c r="BP1213" s="143"/>
    </row>
    <row r="1214" spans="66:68">
      <c r="BN1214" s="183" t="s">
        <v>762</v>
      </c>
      <c r="BO1214" s="110"/>
      <c r="BP1214" s="143"/>
    </row>
    <row r="1215" spans="66:68">
      <c r="BN1215" s="183" t="s">
        <v>763</v>
      </c>
      <c r="BO1215" s="110"/>
      <c r="BP1215" s="143"/>
    </row>
    <row r="1216" spans="66:68">
      <c r="BN1216" s="183" t="s">
        <v>764</v>
      </c>
      <c r="BO1216" s="106"/>
      <c r="BP1216" s="143"/>
    </row>
    <row r="1217" spans="66:68">
      <c r="BN1217" s="183" t="s">
        <v>765</v>
      </c>
      <c r="BO1217" s="106"/>
      <c r="BP1217" s="143"/>
    </row>
    <row r="1218" spans="66:68">
      <c r="BN1218" s="183" t="s">
        <v>766</v>
      </c>
      <c r="BO1218" s="103"/>
      <c r="BP1218" s="143"/>
    </row>
    <row r="1219" spans="66:68">
      <c r="BN1219" s="183" t="s">
        <v>767</v>
      </c>
      <c r="BO1219" s="103"/>
      <c r="BP1219" s="143"/>
    </row>
    <row r="1220" spans="66:68">
      <c r="BN1220" s="183" t="s">
        <v>768</v>
      </c>
      <c r="BO1220" s="106"/>
      <c r="BP1220" s="143"/>
    </row>
    <row r="1221" spans="66:68">
      <c r="BN1221" s="183" t="s">
        <v>769</v>
      </c>
      <c r="BO1221" s="106"/>
      <c r="BP1221" s="143"/>
    </row>
    <row r="1222" spans="66:68">
      <c r="BN1222" s="183" t="s">
        <v>770</v>
      </c>
      <c r="BO1222" s="84"/>
      <c r="BP1222" s="143"/>
    </row>
    <row r="1223" spans="66:68">
      <c r="BN1223" s="183" t="s">
        <v>771</v>
      </c>
      <c r="BO1223" s="84"/>
      <c r="BP1223" s="143"/>
    </row>
    <row r="1224" spans="66:68">
      <c r="BN1224" s="183" t="s">
        <v>772</v>
      </c>
      <c r="BO1224" s="89"/>
      <c r="BP1224" s="143"/>
    </row>
    <row r="1225" spans="66:68">
      <c r="BN1225" s="183" t="s">
        <v>773</v>
      </c>
      <c r="BO1225" s="84"/>
      <c r="BP1225" s="143"/>
    </row>
    <row r="1226" spans="66:68">
      <c r="BN1226" s="183" t="s">
        <v>774</v>
      </c>
      <c r="BO1226" s="84"/>
      <c r="BP1226" s="143"/>
    </row>
    <row r="1227" spans="66:68">
      <c r="BN1227" s="183" t="s">
        <v>775</v>
      </c>
      <c r="BO1227" s="94"/>
      <c r="BP1227" s="143"/>
    </row>
    <row r="1228" spans="66:68">
      <c r="BN1228" s="183" t="s">
        <v>776</v>
      </c>
      <c r="BO1228" s="84"/>
      <c r="BP1228" s="143"/>
    </row>
    <row r="1229" spans="66:68">
      <c r="BN1229" s="183" t="s">
        <v>777</v>
      </c>
      <c r="BO1229" s="94"/>
      <c r="BP1229" s="143"/>
    </row>
    <row r="1230" spans="66:68">
      <c r="BN1230" s="183" t="s">
        <v>778</v>
      </c>
      <c r="BO1230" s="81"/>
      <c r="BP1230" s="143"/>
    </row>
    <row r="1231" spans="66:68">
      <c r="BN1231" s="183" t="s">
        <v>779</v>
      </c>
      <c r="BO1231" s="81"/>
      <c r="BP1231" s="143"/>
    </row>
    <row r="1232" spans="66:68">
      <c r="BN1232" s="183" t="s">
        <v>780</v>
      </c>
      <c r="BO1232" s="81"/>
      <c r="BP1232" s="143"/>
    </row>
    <row r="1233" spans="66:68">
      <c r="BN1233" s="183" t="s">
        <v>781</v>
      </c>
      <c r="BO1233" s="81"/>
      <c r="BP1233" s="143"/>
    </row>
    <row r="1234" spans="66:68">
      <c r="BN1234" s="183" t="s">
        <v>782</v>
      </c>
      <c r="BO1234" s="81"/>
      <c r="BP1234" s="143"/>
    </row>
    <row r="1235" spans="66:68">
      <c r="BN1235" s="183" t="s">
        <v>783</v>
      </c>
      <c r="BO1235" s="81"/>
      <c r="BP1235" s="143"/>
    </row>
    <row r="1236" spans="66:68">
      <c r="BN1236" s="183" t="s">
        <v>784</v>
      </c>
      <c r="BO1236" s="81"/>
      <c r="BP1236" s="143"/>
    </row>
    <row r="1237" spans="66:68">
      <c r="BN1237" s="183" t="s">
        <v>785</v>
      </c>
      <c r="BO1237" s="81"/>
      <c r="BP1237" s="143"/>
    </row>
    <row r="1238" spans="66:68">
      <c r="BN1238" s="183" t="s">
        <v>786</v>
      </c>
      <c r="BO1238" s="103"/>
      <c r="BP1238" s="143"/>
    </row>
    <row r="1239" spans="66:68">
      <c r="BN1239" s="183" t="s">
        <v>787</v>
      </c>
      <c r="BO1239" s="111"/>
      <c r="BP1239" s="143"/>
    </row>
    <row r="1240" spans="66:68">
      <c r="BO1240" s="81"/>
      <c r="BP1240" s="143"/>
    </row>
  </sheetData>
  <dataConsolidate/>
  <mergeCells count="135">
    <mergeCell ref="BC1097:BD1097"/>
    <mergeCell ref="BC1000:BC1001"/>
    <mergeCell ref="BD1000:BD1001"/>
    <mergeCell ref="BC1002:BC1005"/>
    <mergeCell ref="BD1002:BD1005"/>
    <mergeCell ref="BF1002:BF1005"/>
    <mergeCell ref="BC1006:BC1014"/>
    <mergeCell ref="BD1006:BD1014"/>
    <mergeCell ref="A37:Y37"/>
    <mergeCell ref="A38:B38"/>
    <mergeCell ref="C38:Y38"/>
    <mergeCell ref="A39:B39"/>
    <mergeCell ref="C39:Y39"/>
    <mergeCell ref="BC998:BF998"/>
    <mergeCell ref="A35:B35"/>
    <mergeCell ref="L35:M35"/>
    <mergeCell ref="N35:O35"/>
    <mergeCell ref="P35:Q35"/>
    <mergeCell ref="W35:X35"/>
    <mergeCell ref="A36:B36"/>
    <mergeCell ref="L36:M36"/>
    <mergeCell ref="N36:O36"/>
    <mergeCell ref="P36:Q36"/>
    <mergeCell ref="W36:X36"/>
    <mergeCell ref="A30:Y30"/>
    <mergeCell ref="A31:J31"/>
    <mergeCell ref="K31:Y31"/>
    <mergeCell ref="A32:E32"/>
    <mergeCell ref="F32:J32"/>
    <mergeCell ref="K32:K34"/>
    <mergeCell ref="L32:Y32"/>
    <mergeCell ref="A33:B34"/>
    <mergeCell ref="C33:C34"/>
    <mergeCell ref="D33:D34"/>
    <mergeCell ref="R33:V33"/>
    <mergeCell ref="W33:X34"/>
    <mergeCell ref="Y33:Y34"/>
    <mergeCell ref="L34:M34"/>
    <mergeCell ref="N34:O34"/>
    <mergeCell ref="P34:Q34"/>
    <mergeCell ref="S34:T34"/>
    <mergeCell ref="E33:E34"/>
    <mergeCell ref="F33:F34"/>
    <mergeCell ref="G33:H34"/>
    <mergeCell ref="I33:I34"/>
    <mergeCell ref="J33:J34"/>
    <mergeCell ref="L33:Q33"/>
    <mergeCell ref="F28:G28"/>
    <mergeCell ref="I28:J28"/>
    <mergeCell ref="L28:N28"/>
    <mergeCell ref="F29:G29"/>
    <mergeCell ref="I29:J29"/>
    <mergeCell ref="L29:N29"/>
    <mergeCell ref="F26:G26"/>
    <mergeCell ref="I26:J26"/>
    <mergeCell ref="L26:N26"/>
    <mergeCell ref="F27:G27"/>
    <mergeCell ref="I27:J27"/>
    <mergeCell ref="L27:N27"/>
    <mergeCell ref="A24:A25"/>
    <mergeCell ref="B24:B25"/>
    <mergeCell ref="F24:G24"/>
    <mergeCell ref="I24:J24"/>
    <mergeCell ref="L24:N24"/>
    <mergeCell ref="F25:G25"/>
    <mergeCell ref="I25:J25"/>
    <mergeCell ref="L25:N25"/>
    <mergeCell ref="A22:A23"/>
    <mergeCell ref="B22:B23"/>
    <mergeCell ref="F22:G22"/>
    <mergeCell ref="I22:J22"/>
    <mergeCell ref="L22:N22"/>
    <mergeCell ref="F23:G23"/>
    <mergeCell ref="I23:J23"/>
    <mergeCell ref="L23:N23"/>
    <mergeCell ref="A20:A21"/>
    <mergeCell ref="B20:B21"/>
    <mergeCell ref="F20:G20"/>
    <mergeCell ref="I20:J20"/>
    <mergeCell ref="L20:N20"/>
    <mergeCell ref="F21:G21"/>
    <mergeCell ref="I21:J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9">
      <formula1>$AI$6:$AI$8</formula1>
    </dataValidation>
    <dataValidation type="list" allowBlank="1" showInputMessage="1" showErrorMessage="1" error="!!Debe elegir el tipo de indicador de la lista!!" prompt="!!Seleccione el tipo de indicador!!" sqref="H18:H29">
      <formula1>$AC$6:$AC$7</formula1>
    </dataValidation>
    <dataValidation allowBlank="1" showInputMessage="1" showErrorMessage="1" prompt="!!Registre la meta Programada al trimestre de reporte!!" sqref="V18:V29"/>
    <dataValidation allowBlank="1" showInputMessage="1" showErrorMessage="1" error="!!Registre en números relativos, la meta programada al trimestre de reporte!!" prompt="!!Registre en números relativos, la meta programada al trimestre de reporte!!" sqref="X18:X29"/>
    <dataValidation allowBlank="1" showInputMessage="1" showErrorMessage="1" error="!!Registre en números absolutos, la meta programada al trimestre de reporte!!" prompt="!!Registre en números absolutos, la meta programada al trimestre de reporte!!" sqref="W18:W29"/>
    <dataValidation type="list" allowBlank="1" showInputMessage="1" showErrorMessage="1" error="!!Debe seleccionar de la lista la frecuencia que mide el indicador!!" prompt="!!Seleccione la frecuencia para medir el indicador!!" sqref="L18:N29">
      <formula1>$Z$6:$Z$13</formula1>
    </dataValidation>
    <dataValidation type="list" allowBlank="1" showInputMessage="1" showErrorMessage="1" error="!!Debe seleccionar de la lista el sentido de medición del indicador!!!!" prompt="!!Seleccione el sentido de medición del indicador!!" sqref="K18:K29">
      <formula1>$AF$6:$AF$7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29">
      <formula1>$AE$6:$AE$10</formula1>
    </dataValidation>
    <dataValidation type="list" allowBlank="1" showInputMessage="1" showErrorMessage="1" error="No puede cambiar el Nombre del  Programa, sólo ebe seleccionarlo.  " sqref="B7:H7">
      <formula1>$BB$999:$BB$1068</formula1>
    </dataValidation>
    <dataValidation type="custom" allowBlank="1" showInputMessage="1" showErrorMessage="1" error="!! No modifique esta información !!" sqref="A6:Y6 A7 I7 N7 U7:V7 A8:Y8 A9:P9 Q9:S11 J10:J11 A10:A11 A12:Y12 A13 D13 I13 N13:O13 A14:Y17 A30:Y34 A37:Y37 E35:E36 J35:K36 P35:Q36 V35:Y36">
      <formula1>0</formula1>
    </dataValidation>
    <dataValidation type="custom" allowBlank="1" showInputMessage="1" showErrorMessage="1" error="!!No modifique esta información!!" sqref="A35:B36">
      <formula1>0</formula1>
    </dataValidation>
    <dataValidation type="list" allowBlank="1" showInputMessage="1" showErrorMessage="1" sqref="P13">
      <formula1>$BN$999:$BN$1239</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$BJ$999:$BJ$1019</formula1>
    </dataValidation>
    <dataValidation type="list" allowBlank="1" showInputMessage="1" showErrorMessage="1" error="!!Debe elegir la dimennsión que mide el indicador!!" prompt="!!Seleccione la dimensión que mide el indicador!!" sqref="J18 I18:I29">
      <formula1>$AD$6:$AD$9</formula1>
    </dataValidation>
    <dataValidation type="list" allowBlank="1" showInputMessage="1" showErrorMessage="1" sqref="G35:G36 S35:S36">
      <formula1>$AH$6:$AH$20</formula1>
    </dataValidation>
    <dataValidation type="list" allowBlank="1" showInputMessage="1" showErrorMessage="1" sqref="E11:I11">
      <formula1>$BH$999:$BH$1069</formula1>
    </dataValidation>
    <dataValidation type="list" allowBlank="1" showInputMessage="1" showErrorMessage="1" sqref="T9">
      <formula1>$BO$998:$BO$1004</formula1>
    </dataValidation>
    <dataValidation type="list" allowBlank="1" showInputMessage="1" showErrorMessage="1" sqref="B11:D11">
      <formula1>$BH$999:$BH$1068</formula1>
    </dataValidation>
    <dataValidation type="list" allowBlank="1" showInputMessage="1" showErrorMessage="1" sqref="B10:I10">
      <formula1>$BG$999:$BG$1003</formula1>
    </dataValidation>
    <dataValidation type="list" allowBlank="1" showInputMessage="1" showErrorMessage="1" sqref="J13">
      <formula1>$BM$1000:$BM$1112</formula1>
    </dataValidation>
    <dataValidation type="list" allowBlank="1" showInputMessage="1" showErrorMessage="1" sqref="E13">
      <formula1>$BL$1000:$BL$1027</formula1>
    </dataValidation>
    <dataValidation type="list" allowBlank="1" showInputMessage="1" showErrorMessage="1" sqref="B18">
      <formula1>FINES</formula1>
    </dataValidation>
    <dataValidation type="list" allowBlank="1" showInputMessage="1" showErrorMessage="1" sqref="B13:C13">
      <formula1>$BK$999:$BK$1002</formula1>
    </dataValidation>
    <dataValidation type="list" allowBlank="1" showInputMessage="1" showErrorMessage="1" sqref="K10:M10">
      <formula1>$BI$999:$BI$1042</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$BC$1068:$BC$1095</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39"/>
  <sheetViews>
    <sheetView showGridLines="0" view="pageBreakPreview" topLeftCell="A5" zoomScale="85" zoomScaleNormal="80" zoomScaleSheetLayoutView="85" workbookViewId="0">
      <selection activeCell="H16" sqref="H16:H17"/>
    </sheetView>
  </sheetViews>
  <sheetFormatPr baseColWidth="10" defaultRowHeight="15"/>
  <cols>
    <col min="1" max="1" width="17.7109375" style="142" customWidth="1"/>
    <col min="2" max="2" width="19.85546875" style="142" customWidth="1"/>
    <col min="3" max="3" width="24.5703125" style="142" customWidth="1"/>
    <col min="4" max="4" width="37.85546875" style="142" customWidth="1"/>
    <col min="5" max="5" width="35.7109375" style="142" customWidth="1"/>
    <col min="6" max="6" width="9.28515625" style="142" customWidth="1"/>
    <col min="7" max="7" width="8.140625" style="142" customWidth="1"/>
    <col min="8" max="8" width="10.5703125" style="142" customWidth="1"/>
    <col min="9" max="9" width="12" style="142" customWidth="1"/>
    <col min="10" max="10" width="10.5703125" style="142" customWidth="1"/>
    <col min="11" max="11" width="13.28515625" style="142" customWidth="1"/>
    <col min="12" max="12" width="10.140625" style="142" customWidth="1"/>
    <col min="13" max="13" width="4.7109375" style="142" hidden="1" customWidth="1"/>
    <col min="14" max="14" width="14.5703125" style="142" customWidth="1"/>
    <col min="15" max="15" width="6.140625" style="142" hidden="1" customWidth="1"/>
    <col min="16" max="16" width="9.7109375" style="142" customWidth="1"/>
    <col min="17" max="17" width="7.140625" style="142" hidden="1" customWidth="1"/>
    <col min="18" max="18" width="9.42578125" style="142" customWidth="1"/>
    <col min="19" max="19" width="9.5703125" style="142" customWidth="1"/>
    <col min="20" max="20" width="8.85546875" style="142" customWidth="1"/>
    <col min="21" max="21" width="9.28515625" style="142" customWidth="1"/>
    <col min="22" max="22" width="10.7109375" style="142" bestFit="1" customWidth="1"/>
    <col min="23" max="23" width="9.7109375" style="142" customWidth="1"/>
    <col min="24" max="24" width="9" style="142" customWidth="1"/>
    <col min="25" max="25" width="14.7109375" style="142" customWidth="1"/>
    <col min="26" max="26" width="11.5703125" style="142" customWidth="1"/>
    <col min="27" max="27" width="6.140625" style="142" customWidth="1"/>
    <col min="28" max="28" width="7.7109375" style="142" customWidth="1"/>
    <col min="29" max="30" width="11.42578125" style="142" customWidth="1"/>
    <col min="31" max="31" width="22.28515625" style="142" customWidth="1"/>
    <col min="32" max="32" width="18.5703125" style="142" customWidth="1"/>
    <col min="33" max="33" width="19.42578125" style="142" customWidth="1"/>
    <col min="34" max="34" width="11.42578125" style="142" customWidth="1"/>
    <col min="35" max="35" width="19.140625" style="142" customWidth="1"/>
    <col min="36" max="52" width="11.42578125" style="142" customWidth="1"/>
    <col min="53" max="53" width="7.85546875" style="142" customWidth="1"/>
    <col min="54" max="54" width="80" style="142" customWidth="1"/>
    <col min="55" max="55" width="11.5703125" style="142" customWidth="1"/>
    <col min="56" max="56" width="38.140625" style="142" customWidth="1"/>
    <col min="57" max="57" width="75.28515625" style="142" customWidth="1"/>
    <col min="58" max="58" width="73" style="142" customWidth="1"/>
    <col min="59" max="59" width="59.42578125" style="142" customWidth="1"/>
    <col min="60" max="60" width="45.7109375" style="142" customWidth="1"/>
    <col min="61" max="61" width="90" style="142" customWidth="1"/>
    <col min="62" max="62" width="43.42578125" style="142" customWidth="1"/>
    <col min="63" max="63" width="29.85546875" style="142" customWidth="1"/>
    <col min="64" max="64" width="38.85546875" style="142" customWidth="1"/>
    <col min="65" max="65" width="55.5703125" style="142" customWidth="1"/>
    <col min="66" max="66" width="96.85546875" style="142" customWidth="1"/>
    <col min="67" max="67" width="34" style="142" customWidth="1"/>
    <col min="68" max="68" width="85.28515625" style="142" customWidth="1"/>
    <col min="69" max="69" width="39" style="142" customWidth="1"/>
    <col min="70" max="16384" width="11.42578125" style="142"/>
  </cols>
  <sheetData>
    <row r="1" spans="1:54" s="143" customFormat="1" ht="16.5" hidden="1" customHeight="1">
      <c r="B1" s="251"/>
      <c r="C1" s="251"/>
      <c r="D1" s="251"/>
      <c r="E1" s="251"/>
      <c r="F1" s="251"/>
      <c r="G1" s="251"/>
      <c r="H1" s="251"/>
      <c r="I1" s="251"/>
      <c r="J1" s="251"/>
      <c r="K1" s="251"/>
      <c r="L1" s="251"/>
      <c r="M1" s="251"/>
      <c r="N1" s="251"/>
      <c r="O1" s="251"/>
      <c r="P1" s="251"/>
      <c r="Q1" s="251"/>
      <c r="R1" s="251"/>
      <c r="S1" s="251"/>
      <c r="T1" s="251"/>
    </row>
    <row r="2" spans="1:54" s="143" customFormat="1" ht="14.25" customHeight="1">
      <c r="A2" s="252" t="s">
        <v>54</v>
      </c>
      <c r="B2" s="252"/>
      <c r="C2" s="252"/>
      <c r="D2" s="252"/>
      <c r="E2" s="252"/>
      <c r="F2" s="252"/>
      <c r="G2" s="252"/>
      <c r="H2" s="252"/>
      <c r="I2" s="252"/>
      <c r="J2" s="252"/>
      <c r="K2" s="252"/>
      <c r="L2" s="252"/>
      <c r="M2" s="252"/>
      <c r="N2" s="252"/>
      <c r="O2" s="252"/>
      <c r="P2" s="252"/>
      <c r="Q2" s="252"/>
      <c r="R2" s="252"/>
      <c r="S2" s="252"/>
      <c r="T2" s="252"/>
      <c r="U2" s="252"/>
      <c r="V2" s="187"/>
      <c r="W2" s="253" t="s">
        <v>55</v>
      </c>
      <c r="X2" s="253"/>
      <c r="Y2" s="253"/>
      <c r="AA2" s="22" t="s">
        <v>91</v>
      </c>
    </row>
    <row r="3" spans="1:54" s="143" customFormat="1" ht="18" customHeight="1">
      <c r="A3" s="254"/>
      <c r="B3" s="254"/>
      <c r="C3" s="254"/>
      <c r="D3" s="254"/>
      <c r="E3" s="254"/>
      <c r="F3" s="254"/>
      <c r="G3" s="254"/>
      <c r="H3" s="254"/>
      <c r="I3" s="254"/>
      <c r="J3" s="254"/>
      <c r="K3" s="254"/>
      <c r="L3" s="254"/>
      <c r="M3" s="254"/>
      <c r="N3" s="254"/>
      <c r="O3" s="254"/>
      <c r="P3" s="254"/>
      <c r="Q3" s="254"/>
      <c r="R3" s="254"/>
      <c r="S3" s="254"/>
      <c r="T3" s="254"/>
      <c r="U3" s="254"/>
      <c r="V3" s="187"/>
      <c r="W3" s="255" t="s">
        <v>90</v>
      </c>
      <c r="X3" s="255"/>
      <c r="Y3" s="160" t="s">
        <v>1083</v>
      </c>
      <c r="AA3" s="22" t="s">
        <v>92</v>
      </c>
    </row>
    <row r="4" spans="1:54" s="143" customFormat="1" ht="15.75" customHeight="1">
      <c r="A4" s="256"/>
      <c r="B4" s="256"/>
      <c r="C4" s="256"/>
      <c r="D4" s="256"/>
      <c r="E4" s="256"/>
      <c r="F4" s="256"/>
      <c r="G4" s="256"/>
      <c r="H4" s="256"/>
      <c r="I4" s="256"/>
      <c r="J4" s="256"/>
      <c r="K4" s="256"/>
      <c r="L4" s="256"/>
      <c r="M4" s="256"/>
      <c r="N4" s="256"/>
      <c r="O4" s="256"/>
      <c r="P4" s="256"/>
      <c r="Q4" s="256"/>
      <c r="R4" s="256"/>
      <c r="S4" s="256"/>
      <c r="T4" s="256"/>
      <c r="U4" s="256"/>
      <c r="V4" s="187"/>
      <c r="W4" s="21"/>
      <c r="X4" s="21"/>
      <c r="Y4" s="21"/>
      <c r="AA4" s="22" t="s">
        <v>93</v>
      </c>
    </row>
    <row r="5" spans="1:54" s="143" customFormat="1" ht="12.75" customHeight="1" thickBot="1">
      <c r="C5" s="187"/>
      <c r="D5" s="187"/>
      <c r="E5" s="187"/>
      <c r="F5" s="187"/>
      <c r="G5" s="187"/>
      <c r="H5" s="187"/>
      <c r="I5" s="187"/>
      <c r="J5" s="187"/>
      <c r="K5" s="187"/>
      <c r="L5" s="187"/>
      <c r="M5" s="187"/>
      <c r="N5" s="187"/>
      <c r="O5" s="187"/>
      <c r="P5" s="187"/>
      <c r="Q5" s="187"/>
      <c r="R5" s="187"/>
      <c r="S5" s="187"/>
      <c r="T5" s="187"/>
      <c r="U5" s="187"/>
      <c r="V5" s="187"/>
      <c r="W5" s="235" t="s">
        <v>894</v>
      </c>
      <c r="X5" s="235"/>
      <c r="Y5" s="189">
        <v>43129</v>
      </c>
      <c r="AA5" s="23" t="s">
        <v>94</v>
      </c>
      <c r="AD5" s="143" t="s">
        <v>844</v>
      </c>
      <c r="AI5" s="70" t="s">
        <v>843</v>
      </c>
    </row>
    <row r="6" spans="1:54" s="15" customFormat="1" ht="19.5" thickBot="1">
      <c r="A6" s="236" t="s">
        <v>34</v>
      </c>
      <c r="B6" s="237"/>
      <c r="C6" s="237"/>
      <c r="D6" s="237"/>
      <c r="E6" s="237"/>
      <c r="F6" s="237"/>
      <c r="G6" s="237"/>
      <c r="H6" s="237"/>
      <c r="I6" s="237"/>
      <c r="J6" s="237"/>
      <c r="K6" s="237"/>
      <c r="L6" s="237"/>
      <c r="M6" s="237"/>
      <c r="N6" s="237"/>
      <c r="O6" s="237"/>
      <c r="P6" s="237"/>
      <c r="Q6" s="237"/>
      <c r="R6" s="237"/>
      <c r="S6" s="237"/>
      <c r="T6" s="237"/>
      <c r="U6" s="237"/>
      <c r="V6" s="237"/>
      <c r="W6" s="237"/>
      <c r="X6" s="237"/>
      <c r="Y6" s="239"/>
      <c r="Z6" s="18" t="s">
        <v>75</v>
      </c>
      <c r="AA6" s="142" t="s">
        <v>86</v>
      </c>
      <c r="AC6" s="142" t="s">
        <v>73</v>
      </c>
      <c r="AD6" s="132" t="s">
        <v>69</v>
      </c>
      <c r="AE6" s="132" t="s">
        <v>77</v>
      </c>
      <c r="AF6" s="133" t="s">
        <v>68</v>
      </c>
      <c r="AG6" s="142">
        <v>2013</v>
      </c>
      <c r="AH6" s="134" t="s">
        <v>850</v>
      </c>
      <c r="AI6" s="142" t="s">
        <v>840</v>
      </c>
      <c r="BA6" s="143"/>
      <c r="BB6" s="143"/>
    </row>
    <row r="7" spans="1:54" ht="30.75" customHeight="1" thickBot="1">
      <c r="A7" s="153" t="s">
        <v>827</v>
      </c>
      <c r="B7" s="240" t="s">
        <v>149</v>
      </c>
      <c r="C7" s="241"/>
      <c r="D7" s="241"/>
      <c r="E7" s="241"/>
      <c r="F7" s="241"/>
      <c r="G7" s="241"/>
      <c r="H7" s="242"/>
      <c r="I7" s="158" t="s">
        <v>242</v>
      </c>
      <c r="J7" s="144" t="s">
        <v>224</v>
      </c>
      <c r="K7" s="243" t="s">
        <v>277</v>
      </c>
      <c r="L7" s="244"/>
      <c r="M7" s="245"/>
      <c r="N7" s="153" t="s">
        <v>64</v>
      </c>
      <c r="O7" s="243" t="s">
        <v>258</v>
      </c>
      <c r="P7" s="244"/>
      <c r="Q7" s="244"/>
      <c r="R7" s="244"/>
      <c r="S7" s="244"/>
      <c r="T7" s="245"/>
      <c r="U7" s="246" t="s">
        <v>789</v>
      </c>
      <c r="V7" s="247"/>
      <c r="W7" s="248" t="s">
        <v>258</v>
      </c>
      <c r="X7" s="249"/>
      <c r="Y7" s="250"/>
      <c r="Z7" s="18" t="s">
        <v>66</v>
      </c>
      <c r="AA7" s="142" t="s">
        <v>87</v>
      </c>
      <c r="AC7" s="142" t="s">
        <v>74</v>
      </c>
      <c r="AD7" s="132" t="s">
        <v>70</v>
      </c>
      <c r="AE7" s="132" t="s">
        <v>78</v>
      </c>
      <c r="AF7" s="133" t="s">
        <v>820</v>
      </c>
      <c r="AG7" s="142">
        <v>2014</v>
      </c>
      <c r="AH7" s="134" t="s">
        <v>851</v>
      </c>
      <c r="AI7" s="142" t="s">
        <v>841</v>
      </c>
      <c r="BA7" s="143"/>
      <c r="BB7" s="143"/>
    </row>
    <row r="8" spans="1:54" s="15" customFormat="1" ht="19.5" thickBot="1">
      <c r="A8" s="236" t="s">
        <v>36</v>
      </c>
      <c r="B8" s="237"/>
      <c r="C8" s="237"/>
      <c r="D8" s="237"/>
      <c r="E8" s="237"/>
      <c r="F8" s="237"/>
      <c r="G8" s="237"/>
      <c r="H8" s="237"/>
      <c r="I8" s="237"/>
      <c r="J8" s="237"/>
      <c r="K8" s="237"/>
      <c r="L8" s="237"/>
      <c r="M8" s="237"/>
      <c r="N8" s="237"/>
      <c r="O8" s="237"/>
      <c r="P8" s="237"/>
      <c r="Q8" s="237"/>
      <c r="R8" s="237"/>
      <c r="S8" s="237"/>
      <c r="T8" s="237"/>
      <c r="U8" s="237"/>
      <c r="V8" s="237"/>
      <c r="W8" s="237"/>
      <c r="X8" s="237"/>
      <c r="Y8" s="239"/>
      <c r="Z8" s="145" t="s">
        <v>76</v>
      </c>
      <c r="AA8" s="142" t="s">
        <v>88</v>
      </c>
      <c r="AD8" s="132" t="s">
        <v>71</v>
      </c>
      <c r="AE8" s="132" t="s">
        <v>79</v>
      </c>
      <c r="AG8" s="142">
        <v>2015</v>
      </c>
      <c r="AH8" s="134" t="s">
        <v>852</v>
      </c>
      <c r="AI8" s="142" t="s">
        <v>842</v>
      </c>
      <c r="BA8" s="143"/>
      <c r="BB8" s="143"/>
    </row>
    <row r="9" spans="1:54" ht="16.5" customHeight="1" thickBot="1">
      <c r="A9" s="271" t="s">
        <v>37</v>
      </c>
      <c r="B9" s="272"/>
      <c r="C9" s="272"/>
      <c r="D9" s="272"/>
      <c r="E9" s="272"/>
      <c r="F9" s="272"/>
      <c r="G9" s="272"/>
      <c r="H9" s="272"/>
      <c r="I9" s="273"/>
      <c r="J9" s="274" t="s">
        <v>829</v>
      </c>
      <c r="K9" s="275"/>
      <c r="L9" s="275"/>
      <c r="M9" s="275"/>
      <c r="N9" s="275"/>
      <c r="O9" s="275"/>
      <c r="P9" s="276"/>
      <c r="Q9" s="277" t="s">
        <v>795</v>
      </c>
      <c r="R9" s="277"/>
      <c r="S9" s="277"/>
      <c r="T9" s="243" t="s">
        <v>791</v>
      </c>
      <c r="U9" s="244"/>
      <c r="V9" s="244"/>
      <c r="W9" s="244"/>
      <c r="X9" s="244"/>
      <c r="Y9" s="280"/>
      <c r="Z9" s="18" t="s">
        <v>67</v>
      </c>
      <c r="AA9" s="142" t="s">
        <v>89</v>
      </c>
      <c r="AD9" s="132" t="s">
        <v>72</v>
      </c>
      <c r="AE9" s="132" t="s">
        <v>80</v>
      </c>
      <c r="AG9" s="142">
        <v>2016</v>
      </c>
      <c r="AH9" s="134" t="s">
        <v>853</v>
      </c>
      <c r="BA9" s="143"/>
      <c r="BB9" s="143"/>
    </row>
    <row r="10" spans="1:54" ht="27.75" customHeight="1" thickBot="1">
      <c r="A10" s="154" t="s">
        <v>828</v>
      </c>
      <c r="B10" s="287" t="s">
        <v>336</v>
      </c>
      <c r="C10" s="288"/>
      <c r="D10" s="288"/>
      <c r="E10" s="288"/>
      <c r="F10" s="288"/>
      <c r="G10" s="288"/>
      <c r="H10" s="288"/>
      <c r="I10" s="289"/>
      <c r="J10" s="161" t="s">
        <v>788</v>
      </c>
      <c r="K10" s="290" t="s">
        <v>309</v>
      </c>
      <c r="L10" s="291"/>
      <c r="M10" s="291"/>
      <c r="N10" s="291"/>
      <c r="O10" s="291"/>
      <c r="P10" s="292"/>
      <c r="Q10" s="278"/>
      <c r="R10" s="278"/>
      <c r="S10" s="278"/>
      <c r="T10" s="281"/>
      <c r="U10" s="282"/>
      <c r="V10" s="282"/>
      <c r="W10" s="282"/>
      <c r="X10" s="282"/>
      <c r="Y10" s="283"/>
      <c r="Z10" s="18" t="s">
        <v>66</v>
      </c>
      <c r="AE10" s="132" t="s">
        <v>845</v>
      </c>
      <c r="AG10" s="142">
        <v>2017</v>
      </c>
      <c r="AH10" s="134" t="s">
        <v>854</v>
      </c>
      <c r="BA10" s="143"/>
      <c r="BB10" s="143"/>
    </row>
    <row r="11" spans="1:54" ht="84" customHeight="1" thickBot="1">
      <c r="A11" s="155" t="s">
        <v>65</v>
      </c>
      <c r="B11" s="293" t="s">
        <v>377</v>
      </c>
      <c r="C11" s="294"/>
      <c r="D11" s="294"/>
      <c r="E11" s="293"/>
      <c r="F11" s="294"/>
      <c r="G11" s="294"/>
      <c r="H11" s="294"/>
      <c r="I11" s="295"/>
      <c r="J11" s="162" t="s">
        <v>65</v>
      </c>
      <c r="K11" s="394" t="s">
        <v>1084</v>
      </c>
      <c r="L11" s="395"/>
      <c r="M11" s="395"/>
      <c r="N11" s="395"/>
      <c r="O11" s="395"/>
      <c r="P11" s="396"/>
      <c r="Q11" s="279"/>
      <c r="R11" s="279"/>
      <c r="S11" s="279"/>
      <c r="T11" s="284"/>
      <c r="U11" s="285"/>
      <c r="V11" s="285"/>
      <c r="W11" s="285"/>
      <c r="X11" s="285"/>
      <c r="Y11" s="286"/>
      <c r="Z11" s="18" t="s">
        <v>26</v>
      </c>
      <c r="AG11" s="142">
        <v>2018</v>
      </c>
      <c r="AH11" s="134" t="s">
        <v>855</v>
      </c>
      <c r="BA11" s="143"/>
      <c r="BB11" s="143"/>
    </row>
    <row r="12" spans="1:54" ht="15.75" customHeight="1" thickTop="1" thickBot="1">
      <c r="A12" s="257" t="s">
        <v>38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18" t="s">
        <v>82</v>
      </c>
      <c r="AG12" s="142">
        <v>2019</v>
      </c>
      <c r="AH12" s="134" t="s">
        <v>849</v>
      </c>
      <c r="BA12" s="143"/>
      <c r="BB12" s="143"/>
    </row>
    <row r="13" spans="1:54" ht="34.5" customHeight="1" thickTop="1" thickBot="1">
      <c r="A13" s="156" t="s">
        <v>819</v>
      </c>
      <c r="B13" s="260" t="s">
        <v>413</v>
      </c>
      <c r="C13" s="261"/>
      <c r="D13" s="188" t="s">
        <v>818</v>
      </c>
      <c r="E13" s="262" t="s">
        <v>432</v>
      </c>
      <c r="F13" s="263"/>
      <c r="G13" s="263"/>
      <c r="H13" s="264"/>
      <c r="I13" s="163" t="s">
        <v>817</v>
      </c>
      <c r="J13" s="265" t="s">
        <v>486</v>
      </c>
      <c r="K13" s="266"/>
      <c r="L13" s="266"/>
      <c r="M13" s="267"/>
      <c r="N13" s="268" t="s">
        <v>816</v>
      </c>
      <c r="O13" s="269"/>
      <c r="P13" s="412" t="s">
        <v>601</v>
      </c>
      <c r="Q13" s="413"/>
      <c r="R13" s="413"/>
      <c r="S13" s="413"/>
      <c r="T13" s="413"/>
      <c r="U13" s="413"/>
      <c r="V13" s="413"/>
      <c r="W13" s="413"/>
      <c r="X13" s="413"/>
      <c r="Y13" s="414"/>
      <c r="Z13" s="18" t="s">
        <v>83</v>
      </c>
      <c r="AG13" s="142">
        <v>2020</v>
      </c>
      <c r="AH13" s="134" t="s">
        <v>856</v>
      </c>
      <c r="BA13" s="143"/>
      <c r="BB13" s="143"/>
    </row>
    <row r="14" spans="1:54" ht="15.75" thickBot="1">
      <c r="A14" s="299" t="s">
        <v>31</v>
      </c>
      <c r="B14" s="300"/>
      <c r="C14" s="300"/>
      <c r="D14" s="300"/>
      <c r="E14" s="300"/>
      <c r="F14" s="300"/>
      <c r="G14" s="300"/>
      <c r="H14" s="300"/>
      <c r="I14" s="300"/>
      <c r="J14" s="300"/>
      <c r="K14" s="300"/>
      <c r="L14" s="300"/>
      <c r="M14" s="300"/>
      <c r="N14" s="300"/>
      <c r="O14" s="300"/>
      <c r="P14" s="300"/>
      <c r="Q14" s="300"/>
      <c r="R14" s="300"/>
      <c r="S14" s="300"/>
      <c r="T14" s="300"/>
      <c r="U14" s="300"/>
      <c r="V14" s="300"/>
      <c r="W14" s="300"/>
      <c r="X14" s="301"/>
      <c r="Y14" s="302"/>
      <c r="AG14" s="142">
        <v>2021</v>
      </c>
      <c r="BA14" s="143"/>
      <c r="BB14" s="143"/>
    </row>
    <row r="15" spans="1:54" ht="26.25" customHeight="1" thickBot="1">
      <c r="A15" s="303" t="s">
        <v>24</v>
      </c>
      <c r="B15" s="305" t="s">
        <v>834</v>
      </c>
      <c r="C15" s="307" t="s">
        <v>30</v>
      </c>
      <c r="D15" s="307"/>
      <c r="E15" s="307"/>
      <c r="F15" s="307"/>
      <c r="G15" s="307"/>
      <c r="H15" s="307"/>
      <c r="I15" s="307"/>
      <c r="J15" s="307"/>
      <c r="K15" s="307"/>
      <c r="L15" s="307"/>
      <c r="M15" s="307"/>
      <c r="N15" s="307"/>
      <c r="O15" s="307"/>
      <c r="P15" s="307"/>
      <c r="Q15" s="307"/>
      <c r="R15" s="307"/>
      <c r="S15" s="307"/>
      <c r="T15" s="307"/>
      <c r="U15" s="307"/>
      <c r="V15" s="307"/>
      <c r="W15" s="305" t="s">
        <v>84</v>
      </c>
      <c r="X15" s="305"/>
      <c r="Y15" s="308" t="s">
        <v>53</v>
      </c>
      <c r="AG15" s="142">
        <v>2022</v>
      </c>
      <c r="BA15" s="143"/>
      <c r="BB15" s="143"/>
    </row>
    <row r="16" spans="1:54" ht="31.5" customHeight="1" thickBot="1">
      <c r="A16" s="304"/>
      <c r="B16" s="306"/>
      <c r="C16" s="310" t="s">
        <v>0</v>
      </c>
      <c r="D16" s="310" t="s">
        <v>1</v>
      </c>
      <c r="E16" s="310" t="s">
        <v>2</v>
      </c>
      <c r="F16" s="312" t="s">
        <v>28</v>
      </c>
      <c r="G16" s="313"/>
      <c r="H16" s="310" t="s">
        <v>846</v>
      </c>
      <c r="I16" s="312" t="s">
        <v>847</v>
      </c>
      <c r="J16" s="313"/>
      <c r="K16" s="310" t="s">
        <v>25</v>
      </c>
      <c r="L16" s="312" t="s">
        <v>29</v>
      </c>
      <c r="M16" s="332"/>
      <c r="N16" s="313"/>
      <c r="O16" s="306" t="s">
        <v>3</v>
      </c>
      <c r="P16" s="306"/>
      <c r="Q16" s="306"/>
      <c r="R16" s="306"/>
      <c r="S16" s="306"/>
      <c r="T16" s="306"/>
      <c r="U16" s="306" t="s">
        <v>835</v>
      </c>
      <c r="V16" s="306"/>
      <c r="W16" s="306" t="s">
        <v>27</v>
      </c>
      <c r="X16" s="306"/>
      <c r="Y16" s="309"/>
      <c r="AG16" s="142">
        <v>2023</v>
      </c>
      <c r="BA16" s="143"/>
      <c r="BB16" s="143"/>
    </row>
    <row r="17" spans="1:54" ht="22.5" customHeight="1" thickBot="1">
      <c r="A17" s="304"/>
      <c r="B17" s="306"/>
      <c r="C17" s="311"/>
      <c r="D17" s="311"/>
      <c r="E17" s="311"/>
      <c r="F17" s="314"/>
      <c r="G17" s="315"/>
      <c r="H17" s="305"/>
      <c r="I17" s="314"/>
      <c r="J17" s="315"/>
      <c r="K17" s="305"/>
      <c r="L17" s="314"/>
      <c r="M17" s="333"/>
      <c r="N17" s="315"/>
      <c r="O17" s="164">
        <v>2013</v>
      </c>
      <c r="P17" s="164">
        <v>2014</v>
      </c>
      <c r="Q17" s="164">
        <v>2015</v>
      </c>
      <c r="R17" s="164">
        <v>2015</v>
      </c>
      <c r="S17" s="164">
        <v>2016</v>
      </c>
      <c r="T17" s="164"/>
      <c r="U17" s="165" t="s">
        <v>836</v>
      </c>
      <c r="V17" s="165" t="s">
        <v>837</v>
      </c>
      <c r="W17" s="164" t="s">
        <v>838</v>
      </c>
      <c r="X17" s="164" t="s">
        <v>839</v>
      </c>
      <c r="Y17" s="307"/>
      <c r="AG17" s="142">
        <v>2024</v>
      </c>
      <c r="BA17" s="143"/>
      <c r="BB17" s="143"/>
    </row>
    <row r="18" spans="1:54" ht="106.5" customHeight="1" thickBot="1">
      <c r="A18" s="148" t="s">
        <v>8</v>
      </c>
      <c r="B18" s="172" t="s">
        <v>805</v>
      </c>
      <c r="C18" s="146" t="s">
        <v>1085</v>
      </c>
      <c r="D18" s="146" t="s">
        <v>1086</v>
      </c>
      <c r="E18" s="146" t="s">
        <v>1087</v>
      </c>
      <c r="F18" s="318" t="s">
        <v>77</v>
      </c>
      <c r="G18" s="319"/>
      <c r="H18" s="147" t="s">
        <v>73</v>
      </c>
      <c r="I18" s="318" t="s">
        <v>69</v>
      </c>
      <c r="J18" s="319"/>
      <c r="K18" s="147" t="s">
        <v>68</v>
      </c>
      <c r="L18" s="318" t="s">
        <v>26</v>
      </c>
      <c r="M18" s="399"/>
      <c r="N18" s="319"/>
      <c r="O18" s="16"/>
      <c r="P18" s="190"/>
      <c r="Q18" s="16"/>
      <c r="R18" s="16"/>
      <c r="S18" s="190">
        <v>5.5E-2</v>
      </c>
      <c r="T18" s="16"/>
      <c r="U18" s="140">
        <v>0.12</v>
      </c>
      <c r="V18" s="140">
        <v>0.12</v>
      </c>
      <c r="W18" s="228" t="s">
        <v>1088</v>
      </c>
      <c r="X18" s="140">
        <v>0.2429</v>
      </c>
      <c r="Y18" s="159"/>
      <c r="BA18" s="143"/>
      <c r="BB18" s="143"/>
    </row>
    <row r="19" spans="1:54" ht="120.75" customHeight="1" thickBot="1">
      <c r="A19" s="148" t="s">
        <v>9</v>
      </c>
      <c r="B19" s="149" t="s">
        <v>1089</v>
      </c>
      <c r="C19" s="16" t="s">
        <v>1090</v>
      </c>
      <c r="D19" s="16" t="s">
        <v>1091</v>
      </c>
      <c r="E19" s="16" t="s">
        <v>1092</v>
      </c>
      <c r="F19" s="318" t="s">
        <v>77</v>
      </c>
      <c r="G19" s="319"/>
      <c r="H19" s="147" t="s">
        <v>74</v>
      </c>
      <c r="I19" s="318" t="s">
        <v>69</v>
      </c>
      <c r="J19" s="319"/>
      <c r="K19" s="147" t="s">
        <v>68</v>
      </c>
      <c r="L19" s="318" t="s">
        <v>26</v>
      </c>
      <c r="M19" s="399"/>
      <c r="N19" s="319"/>
      <c r="O19" s="16"/>
      <c r="P19" s="16"/>
      <c r="Q19" s="16"/>
      <c r="R19" s="16"/>
      <c r="S19" s="16">
        <v>23.3</v>
      </c>
      <c r="T19" s="16"/>
      <c r="U19" s="140">
        <v>0.33</v>
      </c>
      <c r="V19" s="140">
        <v>0.33</v>
      </c>
      <c r="W19" s="141" t="s">
        <v>1093</v>
      </c>
      <c r="X19" s="140">
        <v>0.8125</v>
      </c>
      <c r="Y19" s="159"/>
      <c r="BA19" s="143"/>
      <c r="BB19" s="143"/>
    </row>
    <row r="20" spans="1:54" ht="156" customHeight="1" thickBot="1">
      <c r="A20" s="151" t="s">
        <v>10</v>
      </c>
      <c r="B20" s="152" t="s">
        <v>1094</v>
      </c>
      <c r="C20" s="16" t="s">
        <v>1095</v>
      </c>
      <c r="D20" s="16" t="s">
        <v>1096</v>
      </c>
      <c r="E20" s="16" t="s">
        <v>1097</v>
      </c>
      <c r="F20" s="318" t="s">
        <v>77</v>
      </c>
      <c r="G20" s="319"/>
      <c r="H20" s="147" t="s">
        <v>74</v>
      </c>
      <c r="I20" s="318" t="s">
        <v>69</v>
      </c>
      <c r="J20" s="319"/>
      <c r="K20" s="147" t="s">
        <v>68</v>
      </c>
      <c r="L20" s="318" t="s">
        <v>26</v>
      </c>
      <c r="M20" s="399"/>
      <c r="N20" s="319"/>
      <c r="O20" s="16"/>
      <c r="P20" s="16"/>
      <c r="Q20" s="16"/>
      <c r="R20" s="16"/>
      <c r="S20" s="190">
        <v>0.63600000000000001</v>
      </c>
      <c r="T20" s="17"/>
      <c r="U20" s="193">
        <v>0.67</v>
      </c>
      <c r="V20" s="140">
        <v>0.67</v>
      </c>
      <c r="W20" s="141" t="s">
        <v>1098</v>
      </c>
      <c r="X20" s="140">
        <v>0.84240000000000004</v>
      </c>
      <c r="Y20" s="159"/>
      <c r="BA20" s="143"/>
      <c r="BB20" s="143"/>
    </row>
    <row r="21" spans="1:54" ht="194.25" customHeight="1" thickBot="1">
      <c r="A21" s="229" t="s">
        <v>13</v>
      </c>
      <c r="B21" s="16" t="s">
        <v>1099</v>
      </c>
      <c r="C21" s="16" t="s">
        <v>1099</v>
      </c>
      <c r="D21" s="16" t="s">
        <v>1100</v>
      </c>
      <c r="E21" s="16" t="s">
        <v>1101</v>
      </c>
      <c r="F21" s="400" t="s">
        <v>77</v>
      </c>
      <c r="G21" s="401"/>
      <c r="H21" s="138" t="s">
        <v>74</v>
      </c>
      <c r="I21" s="318" t="s">
        <v>69</v>
      </c>
      <c r="J21" s="319"/>
      <c r="K21" s="138" t="s">
        <v>68</v>
      </c>
      <c r="L21" s="320" t="s">
        <v>76</v>
      </c>
      <c r="M21" s="321"/>
      <c r="N21" s="322"/>
      <c r="O21" s="16"/>
      <c r="P21" s="173"/>
      <c r="Q21" s="16"/>
      <c r="R21" s="190">
        <v>0.37</v>
      </c>
      <c r="S21" s="173">
        <v>0.313</v>
      </c>
      <c r="T21" s="17"/>
      <c r="U21" s="24">
        <v>1</v>
      </c>
      <c r="V21" s="140">
        <v>1</v>
      </c>
      <c r="W21" s="141">
        <v>7</v>
      </c>
      <c r="X21" s="140">
        <v>0.39</v>
      </c>
      <c r="Y21" s="177"/>
      <c r="BA21" s="143"/>
      <c r="BB21" s="143"/>
    </row>
    <row r="22" spans="1:54" ht="105.75" thickBot="1">
      <c r="A22" s="230" t="s">
        <v>17</v>
      </c>
      <c r="B22" s="16" t="s">
        <v>1102</v>
      </c>
      <c r="C22" s="16" t="s">
        <v>1102</v>
      </c>
      <c r="D22" s="16" t="s">
        <v>1103</v>
      </c>
      <c r="E22" s="16" t="s">
        <v>1104</v>
      </c>
      <c r="F22" s="400" t="s">
        <v>77</v>
      </c>
      <c r="G22" s="401"/>
      <c r="H22" s="138" t="s">
        <v>74</v>
      </c>
      <c r="I22" s="318" t="s">
        <v>69</v>
      </c>
      <c r="J22" s="319"/>
      <c r="K22" s="138" t="s">
        <v>68</v>
      </c>
      <c r="L22" s="320" t="s">
        <v>76</v>
      </c>
      <c r="M22" s="321"/>
      <c r="N22" s="322"/>
      <c r="O22" s="16"/>
      <c r="P22" s="16"/>
      <c r="Q22" s="16"/>
      <c r="R22" s="16"/>
      <c r="S22" s="173">
        <v>0.5</v>
      </c>
      <c r="T22" s="17"/>
      <c r="U22" s="24">
        <v>1</v>
      </c>
      <c r="V22" s="140">
        <v>1</v>
      </c>
      <c r="W22" s="141">
        <v>62</v>
      </c>
      <c r="X22" s="140">
        <v>0.56999999999999995</v>
      </c>
      <c r="Y22" s="177"/>
      <c r="BA22" s="143"/>
      <c r="BB22" s="143"/>
    </row>
    <row r="23" spans="1:54" ht="75.75" thickBot="1">
      <c r="A23" s="230" t="s">
        <v>18</v>
      </c>
      <c r="B23" s="16" t="s">
        <v>1105</v>
      </c>
      <c r="C23" s="16" t="s">
        <v>1105</v>
      </c>
      <c r="D23" s="16" t="s">
        <v>1106</v>
      </c>
      <c r="E23" s="16" t="s">
        <v>1107</v>
      </c>
      <c r="F23" s="400" t="s">
        <v>77</v>
      </c>
      <c r="G23" s="401"/>
      <c r="H23" s="138" t="s">
        <v>74</v>
      </c>
      <c r="I23" s="318" t="s">
        <v>69</v>
      </c>
      <c r="J23" s="319"/>
      <c r="K23" s="138" t="s">
        <v>68</v>
      </c>
      <c r="L23" s="320" t="s">
        <v>76</v>
      </c>
      <c r="M23" s="321"/>
      <c r="N23" s="322"/>
      <c r="O23" s="16"/>
      <c r="P23" s="16"/>
      <c r="Q23" s="16"/>
      <c r="R23" s="173">
        <v>1</v>
      </c>
      <c r="S23" s="16"/>
      <c r="T23" s="17"/>
      <c r="U23" s="24">
        <v>1</v>
      </c>
      <c r="V23" s="140">
        <v>1</v>
      </c>
      <c r="W23" s="141">
        <v>0</v>
      </c>
      <c r="X23" s="140">
        <v>0</v>
      </c>
      <c r="Y23" s="177"/>
      <c r="BA23" s="143"/>
      <c r="BB23" s="143"/>
    </row>
    <row r="24" spans="1:54" ht="117.75" customHeight="1" thickBot="1">
      <c r="A24" s="230" t="s">
        <v>1108</v>
      </c>
      <c r="B24" s="16" t="s">
        <v>1109</v>
      </c>
      <c r="C24" s="16" t="s">
        <v>1109</v>
      </c>
      <c r="D24" s="16" t="s">
        <v>1110</v>
      </c>
      <c r="E24" s="16" t="s">
        <v>1111</v>
      </c>
      <c r="F24" s="400" t="s">
        <v>77</v>
      </c>
      <c r="G24" s="401"/>
      <c r="H24" s="138" t="s">
        <v>74</v>
      </c>
      <c r="I24" s="318" t="s">
        <v>69</v>
      </c>
      <c r="J24" s="319"/>
      <c r="K24" s="138" t="s">
        <v>68</v>
      </c>
      <c r="L24" s="320" t="s">
        <v>76</v>
      </c>
      <c r="M24" s="321"/>
      <c r="N24" s="322"/>
      <c r="O24" s="16"/>
      <c r="P24" s="16"/>
      <c r="Q24" s="16"/>
      <c r="R24" s="173">
        <v>1</v>
      </c>
      <c r="S24" s="173">
        <v>1</v>
      </c>
      <c r="T24" s="17"/>
      <c r="U24" s="24">
        <v>1</v>
      </c>
      <c r="V24" s="140">
        <v>1</v>
      </c>
      <c r="W24" s="141">
        <v>15</v>
      </c>
      <c r="X24" s="140">
        <v>1</v>
      </c>
      <c r="Y24" s="159"/>
      <c r="BA24" s="143"/>
      <c r="BB24" s="143"/>
    </row>
    <row r="25" spans="1:54" ht="210.75" customHeight="1" thickBot="1">
      <c r="A25" s="230" t="s">
        <v>1112</v>
      </c>
      <c r="B25" s="16" t="s">
        <v>1113</v>
      </c>
      <c r="C25" s="16" t="s">
        <v>1114</v>
      </c>
      <c r="D25" s="16" t="s">
        <v>1115</v>
      </c>
      <c r="E25" s="16" t="s">
        <v>1116</v>
      </c>
      <c r="F25" s="400" t="s">
        <v>77</v>
      </c>
      <c r="G25" s="401"/>
      <c r="H25" s="138" t="s">
        <v>74</v>
      </c>
      <c r="I25" s="318" t="s">
        <v>69</v>
      </c>
      <c r="J25" s="319"/>
      <c r="K25" s="138" t="s">
        <v>68</v>
      </c>
      <c r="L25" s="320" t="s">
        <v>76</v>
      </c>
      <c r="M25" s="321"/>
      <c r="N25" s="322"/>
      <c r="O25" s="16"/>
      <c r="P25" s="16"/>
      <c r="Q25" s="16"/>
      <c r="R25" s="16"/>
      <c r="S25" s="173">
        <v>1</v>
      </c>
      <c r="T25" s="17"/>
      <c r="U25" s="24">
        <v>1</v>
      </c>
      <c r="V25" s="140">
        <v>1</v>
      </c>
      <c r="W25" s="141">
        <v>91</v>
      </c>
      <c r="X25" s="140">
        <v>1</v>
      </c>
      <c r="Y25" s="159"/>
      <c r="BA25" s="143"/>
      <c r="BB25" s="143"/>
    </row>
    <row r="26" spans="1:54" ht="111" customHeight="1" thickBot="1">
      <c r="A26" s="230" t="s">
        <v>1117</v>
      </c>
      <c r="B26" s="16" t="s">
        <v>1118</v>
      </c>
      <c r="C26" s="16" t="s">
        <v>1118</v>
      </c>
      <c r="D26" s="16" t="s">
        <v>1119</v>
      </c>
      <c r="E26" s="16" t="s">
        <v>1120</v>
      </c>
      <c r="F26" s="400" t="s">
        <v>77</v>
      </c>
      <c r="G26" s="401"/>
      <c r="H26" s="138" t="s">
        <v>74</v>
      </c>
      <c r="I26" s="318" t="s">
        <v>69</v>
      </c>
      <c r="J26" s="319"/>
      <c r="K26" s="138" t="s">
        <v>68</v>
      </c>
      <c r="L26" s="320" t="s">
        <v>76</v>
      </c>
      <c r="M26" s="321"/>
      <c r="N26" s="322"/>
      <c r="O26" s="16"/>
      <c r="P26" s="16"/>
      <c r="Q26" s="16"/>
      <c r="R26" s="16"/>
      <c r="S26" s="173">
        <v>1</v>
      </c>
      <c r="T26" s="17"/>
      <c r="U26" s="24">
        <v>1</v>
      </c>
      <c r="V26" s="140">
        <v>1</v>
      </c>
      <c r="W26" s="141">
        <v>95</v>
      </c>
      <c r="X26" s="140">
        <v>0.87160000000000004</v>
      </c>
      <c r="Y26" s="159"/>
      <c r="BA26" s="143"/>
      <c r="BB26" s="143"/>
    </row>
    <row r="27" spans="1:54" ht="100.5" customHeight="1" thickBot="1">
      <c r="A27" s="231" t="s">
        <v>1121</v>
      </c>
      <c r="B27" s="232" t="s">
        <v>1122</v>
      </c>
      <c r="C27" s="16" t="s">
        <v>1123</v>
      </c>
      <c r="D27" s="16" t="s">
        <v>1124</v>
      </c>
      <c r="E27" s="16" t="s">
        <v>1125</v>
      </c>
      <c r="F27" s="400" t="s">
        <v>77</v>
      </c>
      <c r="G27" s="401"/>
      <c r="H27" s="138" t="s">
        <v>74</v>
      </c>
      <c r="I27" s="318" t="s">
        <v>69</v>
      </c>
      <c r="J27" s="319"/>
      <c r="K27" s="138" t="s">
        <v>68</v>
      </c>
      <c r="L27" s="320" t="s">
        <v>76</v>
      </c>
      <c r="M27" s="321"/>
      <c r="N27" s="322"/>
      <c r="O27" s="16"/>
      <c r="P27" s="16"/>
      <c r="Q27" s="16"/>
      <c r="R27" s="16"/>
      <c r="S27" s="173">
        <v>1</v>
      </c>
      <c r="T27" s="17"/>
      <c r="U27" s="24">
        <v>1</v>
      </c>
      <c r="V27" s="140">
        <v>1</v>
      </c>
      <c r="W27" s="141">
        <v>5</v>
      </c>
      <c r="X27" s="140">
        <v>1</v>
      </c>
      <c r="Y27" s="159"/>
      <c r="BA27" s="143"/>
      <c r="BB27" s="143"/>
    </row>
    <row r="28" spans="1:54" ht="87.75" customHeight="1" thickBot="1">
      <c r="A28" s="231" t="s">
        <v>1126</v>
      </c>
      <c r="B28" s="149" t="s">
        <v>1109</v>
      </c>
      <c r="C28" s="16" t="s">
        <v>1109</v>
      </c>
      <c r="D28" s="16" t="s">
        <v>1127</v>
      </c>
      <c r="E28" s="16" t="s">
        <v>1128</v>
      </c>
      <c r="F28" s="400" t="s">
        <v>77</v>
      </c>
      <c r="G28" s="401"/>
      <c r="H28" s="138" t="s">
        <v>74</v>
      </c>
      <c r="I28" s="318" t="s">
        <v>69</v>
      </c>
      <c r="J28" s="319"/>
      <c r="K28" s="138" t="s">
        <v>68</v>
      </c>
      <c r="L28" s="320" t="s">
        <v>76</v>
      </c>
      <c r="M28" s="321"/>
      <c r="N28" s="322"/>
      <c r="O28" s="16"/>
      <c r="P28" s="16"/>
      <c r="Q28" s="16"/>
      <c r="R28" s="16"/>
      <c r="S28" s="173">
        <v>1</v>
      </c>
      <c r="T28" s="17"/>
      <c r="U28" s="24">
        <v>1</v>
      </c>
      <c r="V28" s="140">
        <v>1</v>
      </c>
      <c r="W28" s="141">
        <v>59</v>
      </c>
      <c r="X28" s="140">
        <v>1</v>
      </c>
      <c r="Y28" s="159"/>
      <c r="BA28" s="143"/>
      <c r="BB28" s="143"/>
    </row>
    <row r="29" spans="1:54" ht="24" customHeight="1" thickBot="1">
      <c r="A29" s="334" t="s">
        <v>821</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BA29" s="143"/>
      <c r="BB29" s="143"/>
    </row>
    <row r="30" spans="1:54" ht="21.75" customHeight="1" thickBot="1">
      <c r="A30" s="334" t="s">
        <v>41</v>
      </c>
      <c r="B30" s="334"/>
      <c r="C30" s="334"/>
      <c r="D30" s="334"/>
      <c r="E30" s="334"/>
      <c r="F30" s="334"/>
      <c r="G30" s="334"/>
      <c r="H30" s="334"/>
      <c r="I30" s="334"/>
      <c r="J30" s="334"/>
      <c r="K30" s="334" t="s">
        <v>85</v>
      </c>
      <c r="L30" s="334"/>
      <c r="M30" s="334"/>
      <c r="N30" s="334"/>
      <c r="O30" s="334"/>
      <c r="P30" s="334"/>
      <c r="Q30" s="334"/>
      <c r="R30" s="334"/>
      <c r="S30" s="334"/>
      <c r="T30" s="334"/>
      <c r="U30" s="334"/>
      <c r="V30" s="334"/>
      <c r="W30" s="334"/>
      <c r="X30" s="334"/>
      <c r="Y30" s="334"/>
      <c r="BA30" s="143"/>
      <c r="BB30" s="143"/>
    </row>
    <row r="31" spans="1:54" ht="34.5" customHeight="1" thickBot="1">
      <c r="A31" s="334" t="s">
        <v>47</v>
      </c>
      <c r="B31" s="334"/>
      <c r="C31" s="334"/>
      <c r="D31" s="334"/>
      <c r="E31" s="334"/>
      <c r="F31" s="334" t="s">
        <v>48</v>
      </c>
      <c r="G31" s="334"/>
      <c r="H31" s="334"/>
      <c r="I31" s="334"/>
      <c r="J31" s="334"/>
      <c r="K31" s="335" t="s">
        <v>822</v>
      </c>
      <c r="L31" s="336" t="s">
        <v>826</v>
      </c>
      <c r="M31" s="337"/>
      <c r="N31" s="337"/>
      <c r="O31" s="337"/>
      <c r="P31" s="337"/>
      <c r="Q31" s="337"/>
      <c r="R31" s="337"/>
      <c r="S31" s="337"/>
      <c r="T31" s="337"/>
      <c r="U31" s="337"/>
      <c r="V31" s="337"/>
      <c r="W31" s="337"/>
      <c r="X31" s="337"/>
      <c r="Y31" s="338"/>
      <c r="BA31" s="143"/>
      <c r="BB31" s="143"/>
    </row>
    <row r="32" spans="1:54" ht="24" customHeight="1" thickBot="1">
      <c r="A32" s="334"/>
      <c r="B32" s="334"/>
      <c r="C32" s="334" t="s">
        <v>49</v>
      </c>
      <c r="D32" s="334" t="s">
        <v>50</v>
      </c>
      <c r="E32" s="334" t="s">
        <v>51</v>
      </c>
      <c r="F32" s="334" t="s">
        <v>49</v>
      </c>
      <c r="G32" s="334" t="s">
        <v>52</v>
      </c>
      <c r="H32" s="334"/>
      <c r="I32" s="335" t="s">
        <v>848</v>
      </c>
      <c r="J32" s="334" t="s">
        <v>51</v>
      </c>
      <c r="K32" s="335"/>
      <c r="L32" s="336" t="s">
        <v>831</v>
      </c>
      <c r="M32" s="337"/>
      <c r="N32" s="337"/>
      <c r="O32" s="337"/>
      <c r="P32" s="337"/>
      <c r="Q32" s="338"/>
      <c r="R32" s="339" t="s">
        <v>48</v>
      </c>
      <c r="S32" s="340"/>
      <c r="T32" s="340"/>
      <c r="U32" s="340"/>
      <c r="V32" s="341"/>
      <c r="W32" s="342" t="s">
        <v>824</v>
      </c>
      <c r="X32" s="343"/>
      <c r="Y32" s="346" t="s">
        <v>825</v>
      </c>
      <c r="BA32" s="143"/>
      <c r="BB32" s="143"/>
    </row>
    <row r="33" spans="1:54" ht="45.75" customHeight="1" thickBot="1">
      <c r="A33" s="334"/>
      <c r="B33" s="334"/>
      <c r="C33" s="334"/>
      <c r="D33" s="334"/>
      <c r="E33" s="334"/>
      <c r="F33" s="334"/>
      <c r="G33" s="334"/>
      <c r="H33" s="334"/>
      <c r="I33" s="335"/>
      <c r="J33" s="334"/>
      <c r="K33" s="335"/>
      <c r="L33" s="336" t="s">
        <v>823</v>
      </c>
      <c r="M33" s="338"/>
      <c r="N33" s="336" t="s">
        <v>50</v>
      </c>
      <c r="O33" s="338"/>
      <c r="P33" s="339" t="s">
        <v>51</v>
      </c>
      <c r="Q33" s="341"/>
      <c r="R33" s="186" t="s">
        <v>823</v>
      </c>
      <c r="S33" s="339" t="s">
        <v>52</v>
      </c>
      <c r="T33" s="341"/>
      <c r="U33" s="167" t="s">
        <v>857</v>
      </c>
      <c r="V33" s="185" t="s">
        <v>51</v>
      </c>
      <c r="W33" s="344"/>
      <c r="X33" s="345"/>
      <c r="Y33" s="347"/>
      <c r="BA33" s="143"/>
      <c r="BB33" s="143"/>
    </row>
    <row r="34" spans="1:54" ht="19.5" customHeight="1" thickBot="1">
      <c r="A34" s="348" t="s">
        <v>32</v>
      </c>
      <c r="B34" s="349"/>
      <c r="C34" s="135">
        <v>11176.6</v>
      </c>
      <c r="D34" s="135"/>
      <c r="E34" s="169">
        <f>SUM(C34:D34)</f>
        <v>11176.6</v>
      </c>
      <c r="F34" s="135">
        <v>400</v>
      </c>
      <c r="G34" s="136" t="s">
        <v>854</v>
      </c>
      <c r="H34" s="135"/>
      <c r="I34" s="135"/>
      <c r="J34" s="169">
        <f>SUM(F34:I34)</f>
        <v>400</v>
      </c>
      <c r="K34" s="169">
        <f>E34+J34</f>
        <v>11576.6</v>
      </c>
      <c r="L34" s="350">
        <v>11176.6</v>
      </c>
      <c r="M34" s="351"/>
      <c r="N34" s="350"/>
      <c r="O34" s="351"/>
      <c r="P34" s="352">
        <f>SUM(L34:O34)</f>
        <v>11176.6</v>
      </c>
      <c r="Q34" s="353"/>
      <c r="R34" s="137">
        <v>400</v>
      </c>
      <c r="S34" s="136" t="s">
        <v>849</v>
      </c>
      <c r="T34" s="137"/>
      <c r="U34" s="137"/>
      <c r="V34" s="170">
        <f>SUM(R34,T34,U34)</f>
        <v>400</v>
      </c>
      <c r="W34" s="354">
        <f>SUM(P34,V34)</f>
        <v>11576.6</v>
      </c>
      <c r="X34" s="355"/>
      <c r="Y34" s="171">
        <f>IF(W34=0,0,W34/K34)</f>
        <v>1</v>
      </c>
      <c r="BA34" s="143"/>
      <c r="BB34" s="143"/>
    </row>
    <row r="35" spans="1:54" ht="19.5" customHeight="1" thickBot="1">
      <c r="A35" s="348" t="s">
        <v>33</v>
      </c>
      <c r="B35" s="349"/>
      <c r="C35" s="135">
        <v>11176.6</v>
      </c>
      <c r="D35" s="135"/>
      <c r="E35" s="169">
        <f>SUM(C35:D35)</f>
        <v>11176.6</v>
      </c>
      <c r="F35" s="135">
        <v>400</v>
      </c>
      <c r="G35" s="136" t="s">
        <v>849</v>
      </c>
      <c r="H35" s="135"/>
      <c r="I35" s="135"/>
      <c r="J35" s="169">
        <f>SUM(F35:I35)</f>
        <v>400</v>
      </c>
      <c r="K35" s="169">
        <f>J35+E35</f>
        <v>11576.6</v>
      </c>
      <c r="L35" s="350">
        <v>9783.6200000000008</v>
      </c>
      <c r="M35" s="351"/>
      <c r="N35" s="356"/>
      <c r="O35" s="357"/>
      <c r="P35" s="352">
        <f>SUM(L35:O35)</f>
        <v>9783.6200000000008</v>
      </c>
      <c r="Q35" s="353"/>
      <c r="R35" s="137">
        <v>168.2</v>
      </c>
      <c r="S35" s="136" t="s">
        <v>849</v>
      </c>
      <c r="T35" s="137"/>
      <c r="U35" s="137"/>
      <c r="V35" s="170">
        <f>SUM(R35,T35,U35)</f>
        <v>168.2</v>
      </c>
      <c r="W35" s="354">
        <f>SUM(P35,V35)</f>
        <v>9951.8200000000015</v>
      </c>
      <c r="X35" s="355"/>
      <c r="Y35" s="171">
        <f>IF(W35=0,0,W35/K35)</f>
        <v>0.85964963806298922</v>
      </c>
      <c r="BA35" s="143"/>
      <c r="BB35" s="143"/>
    </row>
    <row r="36" spans="1:54" ht="15.75" thickBot="1">
      <c r="A36" s="366" t="s">
        <v>81</v>
      </c>
      <c r="B36" s="367"/>
      <c r="C36" s="367"/>
      <c r="D36" s="367"/>
      <c r="E36" s="367"/>
      <c r="F36" s="367"/>
      <c r="G36" s="367"/>
      <c r="H36" s="367"/>
      <c r="I36" s="367"/>
      <c r="J36" s="367"/>
      <c r="K36" s="367"/>
      <c r="L36" s="367"/>
      <c r="M36" s="367"/>
      <c r="N36" s="367"/>
      <c r="O36" s="367"/>
      <c r="P36" s="367"/>
      <c r="Q36" s="367"/>
      <c r="R36" s="367"/>
      <c r="S36" s="367"/>
      <c r="T36" s="367"/>
      <c r="U36" s="367"/>
      <c r="V36" s="367"/>
      <c r="W36" s="367"/>
      <c r="X36" s="368"/>
      <c r="Y36" s="369"/>
      <c r="BA36" s="143"/>
      <c r="BB36" s="143"/>
    </row>
    <row r="37" spans="1:54" ht="17.25" thickTop="1" thickBot="1">
      <c r="A37" s="402"/>
      <c r="B37" s="403"/>
      <c r="C37" s="415" t="s">
        <v>1129</v>
      </c>
      <c r="D37" s="416"/>
      <c r="E37" s="416"/>
      <c r="F37" s="416"/>
      <c r="G37" s="416"/>
      <c r="H37" s="416"/>
      <c r="I37" s="416"/>
      <c r="J37" s="416"/>
      <c r="K37" s="416"/>
      <c r="L37" s="416"/>
      <c r="M37" s="416"/>
      <c r="N37" s="416"/>
      <c r="O37" s="416"/>
      <c r="P37" s="416"/>
      <c r="Q37" s="416"/>
      <c r="R37" s="416"/>
      <c r="S37" s="416"/>
      <c r="T37" s="416"/>
      <c r="U37" s="416"/>
      <c r="V37" s="416"/>
      <c r="W37" s="416"/>
      <c r="X37" s="416"/>
      <c r="Y37" s="417"/>
      <c r="BA37" s="143"/>
      <c r="BB37" s="143"/>
    </row>
    <row r="38" spans="1:54" ht="16.5" thickBot="1">
      <c r="A38" s="407"/>
      <c r="B38" s="408"/>
      <c r="C38" s="409"/>
      <c r="D38" s="410"/>
      <c r="E38" s="410"/>
      <c r="F38" s="410"/>
      <c r="G38" s="410"/>
      <c r="H38" s="410"/>
      <c r="I38" s="410"/>
      <c r="J38" s="410"/>
      <c r="K38" s="410"/>
      <c r="L38" s="410"/>
      <c r="M38" s="410"/>
      <c r="N38" s="410"/>
      <c r="O38" s="410"/>
      <c r="P38" s="410"/>
      <c r="Q38" s="410"/>
      <c r="R38" s="410"/>
      <c r="S38" s="410"/>
      <c r="T38" s="410"/>
      <c r="U38" s="410"/>
      <c r="V38" s="410"/>
      <c r="W38" s="410"/>
      <c r="X38" s="410"/>
      <c r="Y38" s="411"/>
      <c r="BA38" s="143"/>
      <c r="BB38" s="143"/>
    </row>
    <row r="39" spans="1:54" ht="15.75" thickTop="1">
      <c r="BA39" s="143"/>
      <c r="BB39" s="143"/>
    </row>
    <row r="40" spans="1:54">
      <c r="C40" s="150"/>
      <c r="BA40" s="143"/>
      <c r="BB40" s="143"/>
    </row>
    <row r="41" spans="1:54">
      <c r="BA41" s="143"/>
      <c r="BB41" s="143"/>
    </row>
    <row r="42" spans="1:54">
      <c r="C42" s="150"/>
      <c r="BA42" s="143"/>
      <c r="BB42" s="143"/>
    </row>
    <row r="43" spans="1:54">
      <c r="BA43" s="143"/>
      <c r="BB43" s="143"/>
    </row>
    <row r="44" spans="1:54">
      <c r="BA44" s="143"/>
      <c r="BB44" s="143"/>
    </row>
    <row r="45" spans="1:54">
      <c r="BA45" s="143"/>
      <c r="BB45" s="143"/>
    </row>
    <row r="46" spans="1:54">
      <c r="BA46" s="143"/>
      <c r="BB46" s="143"/>
    </row>
    <row r="47" spans="1:54">
      <c r="BA47" s="143"/>
      <c r="BB47" s="143"/>
    </row>
    <row r="48" spans="1:54">
      <c r="BA48" s="143"/>
      <c r="BB48" s="143"/>
    </row>
    <row r="49" spans="53:54">
      <c r="BA49" s="143"/>
      <c r="BB49" s="143"/>
    </row>
    <row r="50" spans="53:54">
      <c r="BA50" s="143"/>
      <c r="BB50" s="143"/>
    </row>
    <row r="51" spans="53:54">
      <c r="BA51" s="143"/>
      <c r="BB51" s="143"/>
    </row>
    <row r="52" spans="53:54">
      <c r="BA52" s="143"/>
      <c r="BB52" s="143"/>
    </row>
    <row r="53" spans="53:54">
      <c r="BA53" s="143"/>
      <c r="BB53" s="143"/>
    </row>
    <row r="54" spans="53:54">
      <c r="BA54" s="143"/>
      <c r="BB54" s="143"/>
    </row>
    <row r="55" spans="53:54">
      <c r="BA55" s="143"/>
      <c r="BB55" s="143"/>
    </row>
    <row r="56" spans="53:54">
      <c r="BA56" s="143"/>
      <c r="BB56" s="143"/>
    </row>
    <row r="57" spans="53:54">
      <c r="BA57" s="143"/>
      <c r="BB57" s="143"/>
    </row>
    <row r="58" spans="53:54">
      <c r="BA58" s="143"/>
      <c r="BB58" s="143"/>
    </row>
    <row r="59" spans="53:54">
      <c r="BA59" s="143"/>
      <c r="BB59" s="143"/>
    </row>
    <row r="60" spans="53:54">
      <c r="BA60" s="143"/>
      <c r="BB60" s="143"/>
    </row>
    <row r="61" spans="53:54">
      <c r="BA61" s="143"/>
      <c r="BB61" s="143"/>
    </row>
    <row r="62" spans="53:54">
      <c r="BA62" s="143"/>
      <c r="BB62" s="143"/>
    </row>
    <row r="63" spans="53:54">
      <c r="BA63" s="143"/>
      <c r="BB63" s="143"/>
    </row>
    <row r="64" spans="53:54">
      <c r="BA64" s="143"/>
      <c r="BB64" s="143"/>
    </row>
    <row r="65" spans="53:54">
      <c r="BA65" s="143"/>
      <c r="BB65" s="143"/>
    </row>
    <row r="66" spans="53:54">
      <c r="BA66" s="143"/>
      <c r="BB66" s="143"/>
    </row>
    <row r="67" spans="53:54">
      <c r="BA67" s="143"/>
      <c r="BB67" s="143"/>
    </row>
    <row r="68" spans="53:54">
      <c r="BA68" s="143"/>
      <c r="BB68" s="143"/>
    </row>
    <row r="69" spans="53:54">
      <c r="BA69" s="143"/>
      <c r="BB69" s="143"/>
    </row>
    <row r="70" spans="53:54">
      <c r="BA70" s="143"/>
      <c r="BB70" s="143"/>
    </row>
    <row r="71" spans="53:54">
      <c r="BA71" s="143"/>
      <c r="BB71" s="143"/>
    </row>
    <row r="72" spans="53:54">
      <c r="BA72" s="143"/>
      <c r="BB72" s="143"/>
    </row>
    <row r="73" spans="53:54">
      <c r="BA73" s="143"/>
      <c r="BB73" s="143"/>
    </row>
    <row r="74" spans="53:54">
      <c r="BA74" s="143"/>
      <c r="BB74" s="143"/>
    </row>
    <row r="75" spans="53:54">
      <c r="BA75" s="143"/>
      <c r="BB75" s="143"/>
    </row>
    <row r="76" spans="53:54">
      <c r="BA76" s="143"/>
      <c r="BB76" s="143"/>
    </row>
    <row r="77" spans="53:54">
      <c r="BA77" s="143"/>
      <c r="BB77" s="143"/>
    </row>
    <row r="78" spans="53:54">
      <c r="BA78" s="143"/>
      <c r="BB78" s="143"/>
    </row>
    <row r="79" spans="53:54">
      <c r="BA79" s="143"/>
      <c r="BB79" s="143"/>
    </row>
    <row r="80" spans="53: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128" spans="53:54">
      <c r="BA128" s="143"/>
      <c r="BB128" s="143"/>
    </row>
    <row r="997" spans="53:69" ht="15.75" thickBot="1">
      <c r="BA997" s="31" t="s">
        <v>152</v>
      </c>
      <c r="BB997" s="65" t="s">
        <v>790</v>
      </c>
      <c r="BC997" s="387" t="s">
        <v>153</v>
      </c>
      <c r="BD997" s="387"/>
      <c r="BE997" s="387"/>
      <c r="BF997" s="387"/>
      <c r="BG997" s="71" t="s">
        <v>331</v>
      </c>
      <c r="BH997" s="71" t="s">
        <v>332</v>
      </c>
      <c r="BI997" s="70" t="s">
        <v>330</v>
      </c>
      <c r="BJ997" s="142" t="s">
        <v>407</v>
      </c>
      <c r="BK997" s="79" t="s">
        <v>555</v>
      </c>
      <c r="BL997" s="79" t="s">
        <v>39</v>
      </c>
      <c r="BM997" s="79" t="s">
        <v>40</v>
      </c>
      <c r="BN997" s="80" t="s">
        <v>556</v>
      </c>
      <c r="BO997" s="112" t="s">
        <v>56</v>
      </c>
      <c r="BP997" s="113" t="s">
        <v>796</v>
      </c>
      <c r="BQ997" s="113"/>
    </row>
    <row r="998" spans="53:69" ht="15.75">
      <c r="BA998" s="31" t="str">
        <f t="shared" ref="BA998:BA1040" si="0">MID(BB998,1,4)</f>
        <v>E011</v>
      </c>
      <c r="BB998" s="25" t="s">
        <v>96</v>
      </c>
      <c r="BC998" s="42" t="s">
        <v>241</v>
      </c>
      <c r="BD998" s="43" t="s">
        <v>243</v>
      </c>
      <c r="BE998" s="44" t="s">
        <v>154</v>
      </c>
      <c r="BF998" s="45" t="s">
        <v>155</v>
      </c>
      <c r="BG998" s="142" t="s">
        <v>333</v>
      </c>
      <c r="BH998" s="73" t="s">
        <v>338</v>
      </c>
      <c r="BI998" s="142" t="s">
        <v>286</v>
      </c>
      <c r="BJ998" s="75" t="s">
        <v>177</v>
      </c>
      <c r="BK998" s="142" t="s">
        <v>412</v>
      </c>
      <c r="BN998" s="183" t="s">
        <v>557</v>
      </c>
      <c r="BO998" s="81" t="s">
        <v>793</v>
      </c>
      <c r="BP998" s="127" t="s">
        <v>806</v>
      </c>
      <c r="BQ998" s="115"/>
    </row>
    <row r="999" spans="53:69" ht="15.75">
      <c r="BA999" s="31" t="str">
        <f t="shared" si="0"/>
        <v>E012</v>
      </c>
      <c r="BB999" s="26" t="s">
        <v>97</v>
      </c>
      <c r="BC999" s="388" t="s">
        <v>232</v>
      </c>
      <c r="BD999" s="389" t="s">
        <v>157</v>
      </c>
      <c r="BE999" s="46" t="s">
        <v>158</v>
      </c>
      <c r="BF999" s="183"/>
      <c r="BG999" s="142" t="s">
        <v>334</v>
      </c>
      <c r="BH999" s="73" t="s">
        <v>339</v>
      </c>
      <c r="BI999" s="142" t="s">
        <v>287</v>
      </c>
      <c r="BJ999" s="75" t="s">
        <v>244</v>
      </c>
      <c r="BK999" s="142" t="s">
        <v>413</v>
      </c>
      <c r="BL999" s="78" t="s">
        <v>414</v>
      </c>
      <c r="BM999" s="142" t="s">
        <v>415</v>
      </c>
      <c r="BN999" s="183" t="s">
        <v>558</v>
      </c>
      <c r="BO999" s="82" t="s">
        <v>791</v>
      </c>
      <c r="BP999" s="127" t="s">
        <v>798</v>
      </c>
      <c r="BQ999" s="115"/>
    </row>
    <row r="1000" spans="53:69" ht="15.75">
      <c r="BA1000" s="31" t="str">
        <f t="shared" si="0"/>
        <v>E013</v>
      </c>
      <c r="BB1000" s="26" t="s">
        <v>98</v>
      </c>
      <c r="BC1000" s="388"/>
      <c r="BD1000" s="389"/>
      <c r="BE1000" s="46" t="s">
        <v>159</v>
      </c>
      <c r="BF1000" s="183"/>
      <c r="BG1000" s="142" t="s">
        <v>335</v>
      </c>
      <c r="BH1000" s="73" t="s">
        <v>340</v>
      </c>
      <c r="BI1000" s="142" t="s">
        <v>288</v>
      </c>
      <c r="BJ1000" s="75" t="s">
        <v>408</v>
      </c>
      <c r="BK1000" s="142" t="s">
        <v>416</v>
      </c>
      <c r="BL1000" s="142" t="s">
        <v>417</v>
      </c>
      <c r="BM1000" s="142" t="s">
        <v>418</v>
      </c>
      <c r="BN1000" s="183" t="s">
        <v>559</v>
      </c>
      <c r="BO1000" s="83" t="s">
        <v>792</v>
      </c>
      <c r="BP1000" s="127" t="s">
        <v>799</v>
      </c>
      <c r="BQ1000" s="117"/>
    </row>
    <row r="1001" spans="53:69" ht="30">
      <c r="BA1001" s="31" t="str">
        <f t="shared" si="0"/>
        <v>E015</v>
      </c>
      <c r="BB1001" s="32" t="s">
        <v>95</v>
      </c>
      <c r="BC1001" s="388" t="s">
        <v>233</v>
      </c>
      <c r="BD1001" s="389" t="s">
        <v>264</v>
      </c>
      <c r="BE1001" s="47" t="s">
        <v>161</v>
      </c>
      <c r="BF1001" s="390"/>
      <c r="BG1001" s="142" t="s">
        <v>336</v>
      </c>
      <c r="BH1001" s="73" t="s">
        <v>341</v>
      </c>
      <c r="BI1001" s="142" t="s">
        <v>289</v>
      </c>
      <c r="BJ1001" s="75" t="s">
        <v>245</v>
      </c>
      <c r="BK1001" s="142" t="s">
        <v>419</v>
      </c>
      <c r="BL1001" s="142" t="s">
        <v>420</v>
      </c>
      <c r="BM1001" s="142" t="s">
        <v>421</v>
      </c>
      <c r="BN1001" s="183" t="s">
        <v>560</v>
      </c>
      <c r="BO1001" s="81" t="s">
        <v>199</v>
      </c>
      <c r="BP1001" s="127" t="s">
        <v>858</v>
      </c>
      <c r="BQ1001" s="117"/>
    </row>
    <row r="1002" spans="53:69" ht="30">
      <c r="BA1002" s="31" t="str">
        <f t="shared" si="0"/>
        <v>E021</v>
      </c>
      <c r="BB1002" s="26" t="s">
        <v>104</v>
      </c>
      <c r="BC1002" s="388"/>
      <c r="BD1002" s="389"/>
      <c r="BE1002" s="48" t="s">
        <v>162</v>
      </c>
      <c r="BF1002" s="390"/>
      <c r="BG1002" s="142" t="s">
        <v>337</v>
      </c>
      <c r="BH1002" s="73" t="s">
        <v>342</v>
      </c>
      <c r="BI1002" s="142" t="s">
        <v>290</v>
      </c>
      <c r="BJ1002" s="75" t="s">
        <v>246</v>
      </c>
      <c r="BL1002" s="142" t="s">
        <v>422</v>
      </c>
      <c r="BM1002" s="142" t="s">
        <v>423</v>
      </c>
      <c r="BN1002" s="183" t="s">
        <v>561</v>
      </c>
      <c r="BO1002" s="82" t="s">
        <v>794</v>
      </c>
      <c r="BP1002" s="127" t="s">
        <v>800</v>
      </c>
      <c r="BQ1002" s="118"/>
    </row>
    <row r="1003" spans="53:69" ht="30">
      <c r="BA1003" s="31" t="str">
        <f t="shared" si="0"/>
        <v>E031</v>
      </c>
      <c r="BB1003" s="128" t="s">
        <v>106</v>
      </c>
      <c r="BC1003" s="388"/>
      <c r="BD1003" s="389"/>
      <c r="BE1003" s="48" t="s">
        <v>163</v>
      </c>
      <c r="BF1003" s="390"/>
      <c r="BG1003" s="143"/>
      <c r="BH1003" s="73" t="s">
        <v>343</v>
      </c>
      <c r="BI1003" s="142" t="s">
        <v>291</v>
      </c>
      <c r="BJ1003" s="75" t="s">
        <v>247</v>
      </c>
      <c r="BL1003" s="142" t="s">
        <v>424</v>
      </c>
      <c r="BM1003" s="142" t="s">
        <v>425</v>
      </c>
      <c r="BN1003" s="183" t="s">
        <v>562</v>
      </c>
      <c r="BO1003" s="83" t="s">
        <v>329</v>
      </c>
      <c r="BP1003" s="127" t="s">
        <v>801</v>
      </c>
      <c r="BQ1003" s="118"/>
    </row>
    <row r="1004" spans="53:69" ht="15.75">
      <c r="BA1004" s="31" t="str">
        <f t="shared" si="0"/>
        <v>S034</v>
      </c>
      <c r="BB1004" s="128" t="s">
        <v>808</v>
      </c>
      <c r="BC1004" s="388"/>
      <c r="BD1004" s="389"/>
      <c r="BE1004" s="49" t="s">
        <v>164</v>
      </c>
      <c r="BF1004" s="390"/>
      <c r="BG1004" s="143"/>
      <c r="BH1004" s="73" t="s">
        <v>344</v>
      </c>
      <c r="BI1004" s="142" t="s">
        <v>292</v>
      </c>
      <c r="BJ1004" s="75" t="s">
        <v>248</v>
      </c>
      <c r="BL1004" s="142" t="s">
        <v>426</v>
      </c>
      <c r="BM1004" s="142" t="s">
        <v>427</v>
      </c>
      <c r="BN1004" s="183" t="s">
        <v>563</v>
      </c>
      <c r="BO1004" s="81"/>
      <c r="BP1004" s="127" t="s">
        <v>802</v>
      </c>
      <c r="BQ1004" s="118"/>
    </row>
    <row r="1005" spans="53:69">
      <c r="BA1005" s="31" t="str">
        <f t="shared" si="0"/>
        <v>E035</v>
      </c>
      <c r="BB1005" s="129" t="s">
        <v>809</v>
      </c>
      <c r="BC1005" s="383" t="s">
        <v>234</v>
      </c>
      <c r="BD1005" s="384" t="s">
        <v>166</v>
      </c>
      <c r="BE1005" s="50" t="s">
        <v>167</v>
      </c>
      <c r="BF1005" s="183"/>
      <c r="BG1005" s="143"/>
      <c r="BH1005" s="142" t="s">
        <v>345</v>
      </c>
      <c r="BI1005" s="142" t="s">
        <v>293</v>
      </c>
      <c r="BJ1005" s="75" t="s">
        <v>249</v>
      </c>
      <c r="BL1005" s="142" t="s">
        <v>428</v>
      </c>
      <c r="BM1005" s="142" t="s">
        <v>429</v>
      </c>
      <c r="BN1005" s="183" t="s">
        <v>564</v>
      </c>
      <c r="BO1005" s="83"/>
      <c r="BP1005" s="127" t="s">
        <v>803</v>
      </c>
      <c r="BQ1005" s="118"/>
    </row>
    <row r="1006" spans="53:69">
      <c r="BA1006" s="31" t="str">
        <f t="shared" si="0"/>
        <v>E036</v>
      </c>
      <c r="BB1006" s="55" t="s">
        <v>810</v>
      </c>
      <c r="BC1006" s="383"/>
      <c r="BD1006" s="384"/>
      <c r="BE1006" s="50" t="s">
        <v>168</v>
      </c>
      <c r="BF1006" s="183"/>
      <c r="BG1006" s="143"/>
      <c r="BH1006" s="142" t="s">
        <v>346</v>
      </c>
      <c r="BI1006" s="142" t="s">
        <v>294</v>
      </c>
      <c r="BJ1006" s="75" t="s">
        <v>250</v>
      </c>
      <c r="BL1006" s="142" t="s">
        <v>430</v>
      </c>
      <c r="BM1006" s="142" t="s">
        <v>431</v>
      </c>
      <c r="BN1006" s="183" t="s">
        <v>565</v>
      </c>
      <c r="BO1006" s="82"/>
      <c r="BP1006" s="127" t="s">
        <v>804</v>
      </c>
      <c r="BQ1006" s="118"/>
    </row>
    <row r="1007" spans="53:69" ht="15.75">
      <c r="BA1007" s="31" t="str">
        <f t="shared" si="0"/>
        <v>F037</v>
      </c>
      <c r="BB1007" s="55" t="s">
        <v>811</v>
      </c>
      <c r="BC1007" s="383"/>
      <c r="BD1007" s="384"/>
      <c r="BE1007" s="51" t="s">
        <v>169</v>
      </c>
      <c r="BF1007" s="183"/>
      <c r="BG1007" s="143"/>
      <c r="BH1007" s="142" t="s">
        <v>347</v>
      </c>
      <c r="BI1007" s="142" t="s">
        <v>295</v>
      </c>
      <c r="BJ1007" s="75" t="s">
        <v>252</v>
      </c>
      <c r="BL1007" s="142" t="s">
        <v>432</v>
      </c>
      <c r="BM1007" s="142" t="s">
        <v>433</v>
      </c>
      <c r="BN1007" s="183" t="s">
        <v>830</v>
      </c>
      <c r="BO1007" s="83"/>
      <c r="BP1007" s="127" t="s">
        <v>805</v>
      </c>
      <c r="BQ1007" s="118"/>
    </row>
    <row r="1008" spans="53:69" ht="15.75">
      <c r="BA1008" s="31" t="str">
        <f t="shared" si="0"/>
        <v>PA17</v>
      </c>
      <c r="BB1008" s="130" t="s">
        <v>107</v>
      </c>
      <c r="BC1008" s="383"/>
      <c r="BD1008" s="384"/>
      <c r="BE1008" s="49" t="s">
        <v>170</v>
      </c>
      <c r="BF1008" s="183"/>
      <c r="BG1008" s="143"/>
      <c r="BH1008" s="142" t="s">
        <v>348</v>
      </c>
      <c r="BI1008" s="142" t="s">
        <v>296</v>
      </c>
      <c r="BJ1008" s="75" t="s">
        <v>409</v>
      </c>
      <c r="BL1008" s="142" t="s">
        <v>434</v>
      </c>
      <c r="BM1008" s="142" t="s">
        <v>435</v>
      </c>
      <c r="BN1008" s="183" t="s">
        <v>566</v>
      </c>
      <c r="BO1008" s="83"/>
      <c r="BP1008" s="127" t="s">
        <v>807</v>
      </c>
      <c r="BQ1008" s="118"/>
    </row>
    <row r="1009" spans="53:69" ht="15.75">
      <c r="BA1009" s="31" t="str">
        <f t="shared" si="0"/>
        <v>P123</v>
      </c>
      <c r="BB1009" s="128" t="s">
        <v>141</v>
      </c>
      <c r="BC1009" s="383"/>
      <c r="BD1009" s="384"/>
      <c r="BE1009" s="49" t="s">
        <v>171</v>
      </c>
      <c r="BF1009" s="183"/>
      <c r="BG1009" s="143"/>
      <c r="BH1009" s="142" t="s">
        <v>349</v>
      </c>
      <c r="BI1009" s="142" t="s">
        <v>297</v>
      </c>
      <c r="BJ1009" s="75" t="s">
        <v>195</v>
      </c>
      <c r="BL1009" s="142" t="s">
        <v>436</v>
      </c>
      <c r="BM1009" s="142" t="s">
        <v>437</v>
      </c>
      <c r="BN1009" s="183" t="s">
        <v>567</v>
      </c>
      <c r="BO1009" s="83"/>
      <c r="BP1009" s="127" t="s">
        <v>797</v>
      </c>
      <c r="BQ1009" s="119"/>
    </row>
    <row r="1010" spans="53:69" ht="15.75">
      <c r="BA1010" s="31" t="str">
        <f t="shared" si="0"/>
        <v>E043</v>
      </c>
      <c r="BB1010" s="131" t="s">
        <v>813</v>
      </c>
      <c r="BC1010" s="383"/>
      <c r="BD1010" s="384"/>
      <c r="BE1010" s="49" t="s">
        <v>172</v>
      </c>
      <c r="BF1010" s="183"/>
      <c r="BG1010" s="143"/>
      <c r="BH1010" s="142" t="s">
        <v>350</v>
      </c>
      <c r="BI1010" s="142" t="s">
        <v>298</v>
      </c>
      <c r="BJ1010" s="75" t="s">
        <v>410</v>
      </c>
      <c r="BL1010" s="142" t="s">
        <v>438</v>
      </c>
      <c r="BM1010" s="142" t="s">
        <v>439</v>
      </c>
      <c r="BN1010" s="183" t="s">
        <v>568</v>
      </c>
      <c r="BO1010" s="84"/>
      <c r="BP1010" s="118"/>
      <c r="BQ1010" s="119"/>
    </row>
    <row r="1011" spans="53:69" ht="31.5">
      <c r="BA1011" s="31" t="str">
        <f t="shared" si="0"/>
        <v>E044</v>
      </c>
      <c r="BB1011" s="131" t="s">
        <v>814</v>
      </c>
      <c r="BC1011" s="383"/>
      <c r="BD1011" s="384"/>
      <c r="BE1011" s="49" t="s">
        <v>173</v>
      </c>
      <c r="BF1011" s="183"/>
      <c r="BG1011" s="143"/>
      <c r="BH1011" s="142" t="s">
        <v>351</v>
      </c>
      <c r="BI1011" s="142" t="s">
        <v>299</v>
      </c>
      <c r="BJ1011" s="75" t="s">
        <v>254</v>
      </c>
      <c r="BL1011" s="142" t="s">
        <v>440</v>
      </c>
      <c r="BM1011" s="142" t="s">
        <v>441</v>
      </c>
      <c r="BN1011" s="183" t="s">
        <v>569</v>
      </c>
      <c r="BO1011" s="81"/>
      <c r="BP1011" s="121"/>
      <c r="BQ1011" s="120"/>
    </row>
    <row r="1012" spans="53:69" ht="15.75">
      <c r="BA1012" s="31" t="str">
        <f t="shared" si="0"/>
        <v>E045</v>
      </c>
      <c r="BB1012" s="131" t="s">
        <v>815</v>
      </c>
      <c r="BC1012" s="383"/>
      <c r="BD1012" s="384"/>
      <c r="BE1012" s="49" t="s">
        <v>174</v>
      </c>
      <c r="BF1012" s="183"/>
      <c r="BG1012" s="143"/>
      <c r="BH1012" s="142" t="s">
        <v>352</v>
      </c>
      <c r="BI1012" s="142" t="s">
        <v>300</v>
      </c>
      <c r="BJ1012" s="75" t="s">
        <v>256</v>
      </c>
      <c r="BL1012" s="142" t="s">
        <v>442</v>
      </c>
      <c r="BM1012" s="142" t="s">
        <v>443</v>
      </c>
      <c r="BN1012" s="183" t="s">
        <v>570</v>
      </c>
      <c r="BO1012" s="83"/>
      <c r="BP1012" s="122"/>
      <c r="BQ1012" s="120"/>
    </row>
    <row r="1013" spans="53:69" ht="31.5">
      <c r="BA1013" s="31" t="str">
        <f t="shared" si="0"/>
        <v>PA07</v>
      </c>
      <c r="BB1013" s="128" t="s">
        <v>111</v>
      </c>
      <c r="BC1013" s="383"/>
      <c r="BD1013" s="384"/>
      <c r="BE1013" s="49" t="s">
        <v>175</v>
      </c>
      <c r="BF1013" s="183"/>
      <c r="BG1013" s="143"/>
      <c r="BH1013" s="142" t="s">
        <v>353</v>
      </c>
      <c r="BI1013" s="142" t="s">
        <v>301</v>
      </c>
      <c r="BJ1013" s="75" t="s">
        <v>255</v>
      </c>
      <c r="BL1013" s="142" t="s">
        <v>444</v>
      </c>
      <c r="BM1013" s="142" t="s">
        <v>445</v>
      </c>
      <c r="BN1013" s="183" t="s">
        <v>571</v>
      </c>
      <c r="BO1013" s="81"/>
      <c r="BP1013" s="123"/>
      <c r="BQ1013" s="120"/>
    </row>
    <row r="1014" spans="53:69" ht="15.75">
      <c r="BA1014" s="31" t="str">
        <f t="shared" si="0"/>
        <v>E061</v>
      </c>
      <c r="BB1014" s="28" t="s">
        <v>112</v>
      </c>
      <c r="BC1014" s="63" t="s">
        <v>235</v>
      </c>
      <c r="BD1014" s="53" t="s">
        <v>177</v>
      </c>
      <c r="BE1014" s="54" t="s">
        <v>178</v>
      </c>
      <c r="BF1014" s="55" t="s">
        <v>179</v>
      </c>
      <c r="BG1014" s="72"/>
      <c r="BH1014" s="74" t="s">
        <v>354</v>
      </c>
      <c r="BI1014" s="142" t="s">
        <v>302</v>
      </c>
      <c r="BJ1014" s="75" t="s">
        <v>257</v>
      </c>
      <c r="BL1014" s="142" t="s">
        <v>446</v>
      </c>
      <c r="BM1014" s="142" t="s">
        <v>447</v>
      </c>
      <c r="BN1014" s="183" t="s">
        <v>572</v>
      </c>
      <c r="BO1014" s="83"/>
      <c r="BP1014" s="115"/>
      <c r="BQ1014" s="121"/>
    </row>
    <row r="1015" spans="53:69" ht="15.75">
      <c r="BA1015" s="31" t="str">
        <f t="shared" si="0"/>
        <v>E062</v>
      </c>
      <c r="BB1015" s="28" t="s">
        <v>113</v>
      </c>
      <c r="BC1015" s="63" t="s">
        <v>236</v>
      </c>
      <c r="BD1015" s="53" t="s">
        <v>181</v>
      </c>
      <c r="BE1015" s="54" t="s">
        <v>178</v>
      </c>
      <c r="BF1015" s="55" t="s">
        <v>179</v>
      </c>
      <c r="BG1015" s="72"/>
      <c r="BH1015" s="142" t="s">
        <v>355</v>
      </c>
      <c r="BI1015" s="142" t="s">
        <v>303</v>
      </c>
      <c r="BJ1015" s="75" t="s">
        <v>258</v>
      </c>
      <c r="BL1015" s="142" t="s">
        <v>448</v>
      </c>
      <c r="BM1015" s="142" t="s">
        <v>449</v>
      </c>
      <c r="BN1015" s="183" t="s">
        <v>573</v>
      </c>
      <c r="BO1015" s="85"/>
      <c r="BP1015" s="121"/>
      <c r="BQ1015" s="121"/>
    </row>
    <row r="1016" spans="53:69" ht="15.75">
      <c r="BA1016" s="31" t="str">
        <f t="shared" si="0"/>
        <v>E063</v>
      </c>
      <c r="BB1016" s="28" t="s">
        <v>114</v>
      </c>
      <c r="BC1016" s="63" t="s">
        <v>237</v>
      </c>
      <c r="BD1016" s="53" t="s">
        <v>183</v>
      </c>
      <c r="BE1016" s="54" t="s">
        <v>178</v>
      </c>
      <c r="BF1016" s="55" t="s">
        <v>179</v>
      </c>
      <c r="BG1016" s="72"/>
      <c r="BH1016" s="142" t="s">
        <v>356</v>
      </c>
      <c r="BI1016" s="142" t="s">
        <v>304</v>
      </c>
      <c r="BJ1016" s="75" t="s">
        <v>259</v>
      </c>
      <c r="BL1016" s="142" t="s">
        <v>450</v>
      </c>
      <c r="BM1016" s="142" t="s">
        <v>451</v>
      </c>
      <c r="BN1016" s="183" t="s">
        <v>574</v>
      </c>
      <c r="BO1016" s="86"/>
      <c r="BP1016" s="123"/>
      <c r="BQ1016" s="122"/>
    </row>
    <row r="1017" spans="53:69" ht="15.75">
      <c r="BA1017" s="31" t="str">
        <f t="shared" si="0"/>
        <v>E064</v>
      </c>
      <c r="BB1017" s="28" t="s">
        <v>115</v>
      </c>
      <c r="BC1017" s="63" t="s">
        <v>238</v>
      </c>
      <c r="BD1017" s="53" t="s">
        <v>72</v>
      </c>
      <c r="BE1017" s="54" t="s">
        <v>178</v>
      </c>
      <c r="BF1017" s="55" t="s">
        <v>179</v>
      </c>
      <c r="BG1017" s="72"/>
      <c r="BH1017" s="142" t="s">
        <v>357</v>
      </c>
      <c r="BI1017" s="142" t="s">
        <v>305</v>
      </c>
      <c r="BJ1017" s="76" t="s">
        <v>260</v>
      </c>
      <c r="BL1017" s="142" t="s">
        <v>452</v>
      </c>
      <c r="BM1017" s="142" t="s">
        <v>453</v>
      </c>
      <c r="BN1017" s="183" t="s">
        <v>575</v>
      </c>
      <c r="BO1017" s="87"/>
      <c r="BP1017" s="119"/>
      <c r="BQ1017" s="122"/>
    </row>
    <row r="1018" spans="53:69" ht="30">
      <c r="BA1018" s="31" t="str">
        <f t="shared" si="0"/>
        <v>E065</v>
      </c>
      <c r="BB1018" s="28" t="s">
        <v>116</v>
      </c>
      <c r="BC1018" s="63" t="s">
        <v>239</v>
      </c>
      <c r="BD1018" s="53" t="s">
        <v>186</v>
      </c>
      <c r="BE1018" s="54" t="s">
        <v>178</v>
      </c>
      <c r="BF1018" s="55" t="s">
        <v>179</v>
      </c>
      <c r="BG1018" s="72"/>
      <c r="BH1018" s="74" t="s">
        <v>358</v>
      </c>
      <c r="BI1018" s="142" t="s">
        <v>306</v>
      </c>
      <c r="BJ1018" s="77" t="s">
        <v>411</v>
      </c>
      <c r="BL1018" s="142" t="s">
        <v>454</v>
      </c>
      <c r="BM1018" s="142" t="s">
        <v>455</v>
      </c>
      <c r="BN1018" s="183" t="s">
        <v>576</v>
      </c>
      <c r="BO1018" s="85"/>
      <c r="BP1018" s="124"/>
      <c r="BQ1018" s="121"/>
    </row>
    <row r="1019" spans="53:69" ht="15.75">
      <c r="BA1019" s="31" t="str">
        <f t="shared" si="0"/>
        <v>E066</v>
      </c>
      <c r="BB1019" s="28" t="s">
        <v>117</v>
      </c>
      <c r="BC1019" s="63" t="s">
        <v>240</v>
      </c>
      <c r="BD1019" s="53" t="s">
        <v>188</v>
      </c>
      <c r="BE1019" s="54" t="s">
        <v>178</v>
      </c>
      <c r="BF1019" s="55" t="s">
        <v>179</v>
      </c>
      <c r="BG1019" s="72"/>
      <c r="BH1019" s="142" t="s">
        <v>359</v>
      </c>
      <c r="BI1019" s="142" t="s">
        <v>307</v>
      </c>
      <c r="BL1019" s="142" t="s">
        <v>456</v>
      </c>
      <c r="BM1019" s="142" t="s">
        <v>457</v>
      </c>
      <c r="BN1019" s="183" t="s">
        <v>577</v>
      </c>
      <c r="BO1019" s="88"/>
      <c r="BP1019" s="117"/>
      <c r="BQ1019" s="121"/>
    </row>
    <row r="1020" spans="53:69" ht="15.75">
      <c r="BA1020" s="31" t="str">
        <f t="shared" si="0"/>
        <v>E067</v>
      </c>
      <c r="BB1020" s="28" t="s">
        <v>118</v>
      </c>
      <c r="BC1020" s="64" t="s">
        <v>213</v>
      </c>
      <c r="BD1020" s="53" t="s">
        <v>189</v>
      </c>
      <c r="BE1020" s="54" t="s">
        <v>178</v>
      </c>
      <c r="BF1020" s="55" t="s">
        <v>179</v>
      </c>
      <c r="BG1020" s="72"/>
      <c r="BH1020" s="142" t="s">
        <v>360</v>
      </c>
      <c r="BI1020" s="142" t="s">
        <v>308</v>
      </c>
      <c r="BL1020" s="142" t="s">
        <v>458</v>
      </c>
      <c r="BM1020" s="142" t="s">
        <v>459</v>
      </c>
      <c r="BN1020" s="183" t="s">
        <v>578</v>
      </c>
      <c r="BO1020" s="83"/>
      <c r="BP1020" s="114"/>
      <c r="BQ1020" s="122"/>
    </row>
    <row r="1021" spans="53:69" ht="15.75">
      <c r="BA1021" s="31" t="str">
        <f t="shared" si="0"/>
        <v>E071</v>
      </c>
      <c r="BB1021" s="28" t="s">
        <v>120</v>
      </c>
      <c r="BC1021" s="64" t="s">
        <v>214</v>
      </c>
      <c r="BD1021" s="53" t="s">
        <v>190</v>
      </c>
      <c r="BE1021" s="54" t="s">
        <v>178</v>
      </c>
      <c r="BF1021" s="55" t="s">
        <v>179</v>
      </c>
      <c r="BG1021" s="72"/>
      <c r="BH1021" s="142" t="s">
        <v>361</v>
      </c>
      <c r="BI1021" s="142" t="s">
        <v>309</v>
      </c>
      <c r="BL1021" s="142" t="s">
        <v>460</v>
      </c>
      <c r="BM1021" s="142" t="s">
        <v>461</v>
      </c>
      <c r="BN1021" s="183" t="s">
        <v>579</v>
      </c>
      <c r="BO1021" s="89"/>
      <c r="BP1021" s="114"/>
      <c r="BQ1021" s="122"/>
    </row>
    <row r="1022" spans="53:69" ht="15.75">
      <c r="BA1022" s="31" t="str">
        <f t="shared" si="0"/>
        <v>E072</v>
      </c>
      <c r="BB1022" s="28" t="s">
        <v>121</v>
      </c>
      <c r="BC1022" s="64" t="s">
        <v>215</v>
      </c>
      <c r="BD1022" s="53" t="s">
        <v>191</v>
      </c>
      <c r="BE1022" s="54" t="s">
        <v>178</v>
      </c>
      <c r="BF1022" s="55" t="s">
        <v>179</v>
      </c>
      <c r="BG1022" s="72"/>
      <c r="BH1022" s="142" t="s">
        <v>362</v>
      </c>
      <c r="BI1022" s="142" t="s">
        <v>310</v>
      </c>
      <c r="BL1022" s="142" t="s">
        <v>462</v>
      </c>
      <c r="BM1022" s="142" t="s">
        <v>463</v>
      </c>
      <c r="BN1022" s="183" t="s">
        <v>580</v>
      </c>
      <c r="BO1022" s="90"/>
      <c r="BP1022" s="116"/>
      <c r="BQ1022" s="121"/>
    </row>
    <row r="1023" spans="53:69" ht="15.75">
      <c r="BA1023" s="31" t="str">
        <f t="shared" si="0"/>
        <v>E073</v>
      </c>
      <c r="BB1023" s="28" t="s">
        <v>122</v>
      </c>
      <c r="BC1023" s="64" t="s">
        <v>216</v>
      </c>
      <c r="BD1023" s="53" t="s">
        <v>192</v>
      </c>
      <c r="BE1023" s="54" t="s">
        <v>178</v>
      </c>
      <c r="BF1023" s="55" t="s">
        <v>179</v>
      </c>
      <c r="BG1023" s="72"/>
      <c r="BH1023" s="142" t="s">
        <v>363</v>
      </c>
      <c r="BI1023" s="142" t="s">
        <v>311</v>
      </c>
      <c r="BL1023" s="142" t="s">
        <v>464</v>
      </c>
      <c r="BM1023" s="142" t="s">
        <v>465</v>
      </c>
      <c r="BN1023" s="183" t="s">
        <v>581</v>
      </c>
      <c r="BO1023" s="89"/>
      <c r="BP1023" s="116"/>
      <c r="BQ1023" s="121"/>
    </row>
    <row r="1024" spans="53:69" ht="15.75">
      <c r="BA1024" s="31" t="str">
        <f t="shared" si="0"/>
        <v>E082</v>
      </c>
      <c r="BB1024" s="34" t="s">
        <v>146</v>
      </c>
      <c r="BC1024" s="64" t="s">
        <v>217</v>
      </c>
      <c r="BD1024" s="53" t="s">
        <v>193</v>
      </c>
      <c r="BE1024" s="54" t="s">
        <v>178</v>
      </c>
      <c r="BF1024" s="55" t="s">
        <v>179</v>
      </c>
      <c r="BG1024" s="72"/>
      <c r="BH1024" s="142" t="s">
        <v>364</v>
      </c>
      <c r="BI1024" s="142" t="s">
        <v>312</v>
      </c>
      <c r="BL1024" s="142" t="s">
        <v>466</v>
      </c>
      <c r="BM1024" s="142" t="s">
        <v>467</v>
      </c>
      <c r="BN1024" s="183" t="s">
        <v>582</v>
      </c>
      <c r="BO1024" s="85"/>
      <c r="BP1024" s="116"/>
      <c r="BQ1024" s="123"/>
    </row>
    <row r="1025" spans="53:69" ht="15.75">
      <c r="BA1025" s="31" t="str">
        <f t="shared" si="0"/>
        <v>E083</v>
      </c>
      <c r="BB1025" s="29" t="s">
        <v>126</v>
      </c>
      <c r="BC1025" s="64" t="s">
        <v>218</v>
      </c>
      <c r="BD1025" s="53" t="s">
        <v>194</v>
      </c>
      <c r="BE1025" s="54" t="s">
        <v>178</v>
      </c>
      <c r="BF1025" s="55" t="s">
        <v>179</v>
      </c>
      <c r="BG1025" s="72"/>
      <c r="BH1025" s="142" t="s">
        <v>365</v>
      </c>
      <c r="BI1025" s="142" t="s">
        <v>313</v>
      </c>
      <c r="BL1025" s="142" t="s">
        <v>468</v>
      </c>
      <c r="BM1025" s="142" t="s">
        <v>469</v>
      </c>
      <c r="BN1025" s="183" t="s">
        <v>583</v>
      </c>
      <c r="BO1025" s="85"/>
      <c r="BP1025" s="116"/>
      <c r="BQ1025" s="123"/>
    </row>
    <row r="1026" spans="53:69" ht="30">
      <c r="BA1026" s="31" t="str">
        <f t="shared" si="0"/>
        <v>E085</v>
      </c>
      <c r="BB1026" s="29" t="s">
        <v>832</v>
      </c>
      <c r="BC1026" s="64" t="s">
        <v>219</v>
      </c>
      <c r="BD1026" s="53" t="s">
        <v>195</v>
      </c>
      <c r="BE1026" s="54" t="s">
        <v>178</v>
      </c>
      <c r="BF1026" s="55" t="s">
        <v>179</v>
      </c>
      <c r="BG1026" s="72"/>
      <c r="BH1026" s="142" t="s">
        <v>366</v>
      </c>
      <c r="BI1026" s="142" t="s">
        <v>314</v>
      </c>
      <c r="BL1026" s="142" t="s">
        <v>470</v>
      </c>
      <c r="BM1026" s="142" t="s">
        <v>471</v>
      </c>
      <c r="BN1026" s="183" t="s">
        <v>584</v>
      </c>
      <c r="BO1026" s="85"/>
      <c r="BP1026" s="116"/>
      <c r="BQ1026" s="119"/>
    </row>
    <row r="1027" spans="53:69" ht="15.75">
      <c r="BA1027" s="31" t="str">
        <f t="shared" si="0"/>
        <v>E091</v>
      </c>
      <c r="BB1027" s="29" t="s">
        <v>110</v>
      </c>
      <c r="BC1027" s="64" t="s">
        <v>220</v>
      </c>
      <c r="BD1027" s="53" t="s">
        <v>196</v>
      </c>
      <c r="BE1027" s="54" t="s">
        <v>178</v>
      </c>
      <c r="BF1027" s="55" t="s">
        <v>179</v>
      </c>
      <c r="BG1027" s="72"/>
      <c r="BH1027" s="142" t="s">
        <v>367</v>
      </c>
      <c r="BI1027" s="142" t="s">
        <v>315</v>
      </c>
      <c r="BL1027" s="142" t="s">
        <v>329</v>
      </c>
      <c r="BM1027" s="142" t="s">
        <v>472</v>
      </c>
      <c r="BN1027" s="183" t="s">
        <v>585</v>
      </c>
      <c r="BO1027" s="86"/>
      <c r="BP1027" s="116"/>
      <c r="BQ1027" s="119"/>
    </row>
    <row r="1028" spans="53:69" ht="15.75">
      <c r="BA1028" s="31" t="str">
        <f t="shared" si="0"/>
        <v>E092</v>
      </c>
      <c r="BB1028" s="29" t="s">
        <v>130</v>
      </c>
      <c r="BC1028" s="64" t="s">
        <v>221</v>
      </c>
      <c r="BD1028" s="53" t="s">
        <v>197</v>
      </c>
      <c r="BE1028" s="54" t="s">
        <v>178</v>
      </c>
      <c r="BF1028" s="55" t="s">
        <v>179</v>
      </c>
      <c r="BG1028" s="72"/>
      <c r="BH1028" s="142" t="s">
        <v>368</v>
      </c>
      <c r="BI1028" s="142" t="s">
        <v>316</v>
      </c>
      <c r="BM1028" s="142" t="s">
        <v>473</v>
      </c>
      <c r="BN1028" s="183" t="s">
        <v>586</v>
      </c>
      <c r="BO1028" s="85"/>
      <c r="BP1028" s="114"/>
      <c r="BQ1028" s="124"/>
    </row>
    <row r="1029" spans="53:69" ht="15.75">
      <c r="BA1029" s="31" t="str">
        <f t="shared" si="0"/>
        <v>E101</v>
      </c>
      <c r="BB1029" s="34" t="s">
        <v>147</v>
      </c>
      <c r="BC1029" s="64" t="s">
        <v>222</v>
      </c>
      <c r="BD1029" s="53" t="s">
        <v>198</v>
      </c>
      <c r="BE1029" s="54" t="s">
        <v>178</v>
      </c>
      <c r="BF1029" s="55" t="s">
        <v>179</v>
      </c>
      <c r="BG1029" s="72"/>
      <c r="BH1029" s="142" t="s">
        <v>369</v>
      </c>
      <c r="BI1029" s="142" t="s">
        <v>317</v>
      </c>
      <c r="BM1029" s="142" t="s">
        <v>474</v>
      </c>
      <c r="BN1029" s="183" t="s">
        <v>587</v>
      </c>
      <c r="BO1029" s="85"/>
      <c r="BP1029" s="114"/>
      <c r="BQ1029" s="124"/>
    </row>
    <row r="1030" spans="53:69" ht="15.75">
      <c r="BA1030" s="31" t="str">
        <f t="shared" si="0"/>
        <v>E102</v>
      </c>
      <c r="BB1030" s="34" t="s">
        <v>148</v>
      </c>
      <c r="BC1030" s="64" t="s">
        <v>223</v>
      </c>
      <c r="BD1030" s="53" t="s">
        <v>199</v>
      </c>
      <c r="BE1030" s="54" t="s">
        <v>178</v>
      </c>
      <c r="BF1030" s="55" t="s">
        <v>179</v>
      </c>
      <c r="BG1030" s="72"/>
      <c r="BH1030" s="142" t="s">
        <v>370</v>
      </c>
      <c r="BI1030" s="142" t="s">
        <v>318</v>
      </c>
      <c r="BM1030" s="142" t="s">
        <v>475</v>
      </c>
      <c r="BN1030" s="183" t="s">
        <v>588</v>
      </c>
      <c r="BO1030" s="83"/>
      <c r="BP1030" s="114"/>
      <c r="BQ1030" s="124"/>
    </row>
    <row r="1031" spans="53:69" ht="15.75">
      <c r="BA1031" s="31" t="str">
        <f t="shared" si="0"/>
        <v>E103</v>
      </c>
      <c r="BB1031" s="30" t="s">
        <v>135</v>
      </c>
      <c r="BC1031" s="64" t="s">
        <v>224</v>
      </c>
      <c r="BD1031" s="53" t="s">
        <v>200</v>
      </c>
      <c r="BE1031" s="54" t="s">
        <v>178</v>
      </c>
      <c r="BF1031" s="55" t="s">
        <v>179</v>
      </c>
      <c r="BG1031" s="72"/>
      <c r="BH1031" s="74" t="s">
        <v>371</v>
      </c>
      <c r="BI1031" s="142" t="s">
        <v>319</v>
      </c>
      <c r="BM1031" s="142" t="s">
        <v>476</v>
      </c>
      <c r="BN1031" s="183" t="s">
        <v>589</v>
      </c>
      <c r="BO1031" s="84"/>
      <c r="BP1031" s="114"/>
      <c r="BQ1031" s="117"/>
    </row>
    <row r="1032" spans="53:69" ht="15.75">
      <c r="BA1032" s="31" t="str">
        <f t="shared" si="0"/>
        <v>E104</v>
      </c>
      <c r="BB1032" s="33" t="s">
        <v>149</v>
      </c>
      <c r="BC1032" s="64" t="s">
        <v>225</v>
      </c>
      <c r="BD1032" s="53" t="s">
        <v>201</v>
      </c>
      <c r="BE1032" s="54" t="s">
        <v>178</v>
      </c>
      <c r="BF1032" s="55" t="s">
        <v>179</v>
      </c>
      <c r="BG1032" s="72"/>
      <c r="BH1032" s="142" t="s">
        <v>372</v>
      </c>
      <c r="BI1032" s="142" t="s">
        <v>320</v>
      </c>
      <c r="BM1032" s="142" t="s">
        <v>477</v>
      </c>
      <c r="BN1032" s="183" t="s">
        <v>589</v>
      </c>
      <c r="BO1032" s="87"/>
      <c r="BP1032" s="114"/>
      <c r="BQ1032" s="117"/>
    </row>
    <row r="1033" spans="53:69" ht="15.75">
      <c r="BA1033" s="31" t="str">
        <f t="shared" si="0"/>
        <v>E105</v>
      </c>
      <c r="BB1033" s="30" t="s">
        <v>134</v>
      </c>
      <c r="BC1033" s="64" t="s">
        <v>226</v>
      </c>
      <c r="BD1033" s="53" t="s">
        <v>202</v>
      </c>
      <c r="BE1033" s="54" t="s">
        <v>178</v>
      </c>
      <c r="BF1033" s="55" t="s">
        <v>179</v>
      </c>
      <c r="BG1033" s="72"/>
      <c r="BH1033" s="142" t="s">
        <v>373</v>
      </c>
      <c r="BI1033" s="142" t="s">
        <v>321</v>
      </c>
      <c r="BM1033" s="142" t="s">
        <v>478</v>
      </c>
      <c r="BN1033" s="183" t="s">
        <v>590</v>
      </c>
      <c r="BO1033" s="85"/>
      <c r="BP1033" s="116"/>
      <c r="BQ1033" s="122"/>
    </row>
    <row r="1034" spans="53:69" ht="30">
      <c r="BA1034" s="31" t="str">
        <f t="shared" si="0"/>
        <v>E112</v>
      </c>
      <c r="BB1034" s="27" t="s">
        <v>102</v>
      </c>
      <c r="BC1034" s="64" t="s">
        <v>227</v>
      </c>
      <c r="BD1034" s="53" t="s">
        <v>203</v>
      </c>
      <c r="BE1034" s="57" t="s">
        <v>204</v>
      </c>
      <c r="BF1034" s="183"/>
      <c r="BG1034" s="143"/>
      <c r="BH1034" s="142" t="s">
        <v>374</v>
      </c>
      <c r="BI1034" s="142" t="s">
        <v>322</v>
      </c>
      <c r="BM1034" s="142" t="s">
        <v>479</v>
      </c>
      <c r="BN1034" s="183" t="s">
        <v>591</v>
      </c>
      <c r="BO1034" s="85"/>
      <c r="BP1034" s="116"/>
      <c r="BQ1034" s="122"/>
    </row>
    <row r="1035" spans="53:69" ht="30">
      <c r="BA1035" s="31" t="str">
        <f t="shared" si="0"/>
        <v>E122</v>
      </c>
      <c r="BB1035" s="35" t="s">
        <v>140</v>
      </c>
      <c r="BC1035" s="64" t="s">
        <v>228</v>
      </c>
      <c r="BD1035" s="53" t="s">
        <v>205</v>
      </c>
      <c r="BE1035" s="58" t="s">
        <v>206</v>
      </c>
      <c r="BF1035" s="183"/>
      <c r="BG1035" s="143"/>
      <c r="BH1035" s="142" t="s">
        <v>375</v>
      </c>
      <c r="BI1035" s="142" t="s">
        <v>323</v>
      </c>
      <c r="BM1035" s="142" t="s">
        <v>480</v>
      </c>
      <c r="BN1035" s="183" t="s">
        <v>592</v>
      </c>
      <c r="BO1035" s="91"/>
      <c r="BP1035" s="116"/>
      <c r="BQ1035" s="119"/>
    </row>
    <row r="1036" spans="53:69">
      <c r="BA1036" s="31" t="str">
        <f t="shared" si="0"/>
        <v>E124</v>
      </c>
      <c r="BB1036" s="35" t="s">
        <v>144</v>
      </c>
      <c r="BC1036" s="64" t="s">
        <v>229</v>
      </c>
      <c r="BD1036" s="53" t="s">
        <v>207</v>
      </c>
      <c r="BE1036" s="57" t="s">
        <v>208</v>
      </c>
      <c r="BF1036" s="183"/>
      <c r="BG1036" s="143"/>
      <c r="BH1036" s="142" t="s">
        <v>376</v>
      </c>
      <c r="BI1036" s="142" t="s">
        <v>324</v>
      </c>
      <c r="BM1036" s="142" t="s">
        <v>481</v>
      </c>
      <c r="BN1036" s="183" t="s">
        <v>593</v>
      </c>
      <c r="BO1036" s="91"/>
      <c r="BP1036" s="116"/>
      <c r="BQ1036" s="119"/>
    </row>
    <row r="1037" spans="53:69" ht="15.75">
      <c r="BA1037" s="31" t="str">
        <f t="shared" si="0"/>
        <v>F081</v>
      </c>
      <c r="BB1037" s="36" t="s">
        <v>124</v>
      </c>
      <c r="BC1037" s="64" t="s">
        <v>230</v>
      </c>
      <c r="BD1037" s="53" t="s">
        <v>209</v>
      </c>
      <c r="BE1037" s="54" t="s">
        <v>210</v>
      </c>
      <c r="BF1037" s="183"/>
      <c r="BG1037" s="143"/>
      <c r="BH1037" s="142" t="s">
        <v>377</v>
      </c>
      <c r="BI1037" s="142" t="s">
        <v>325</v>
      </c>
      <c r="BM1037" s="142" t="s">
        <v>482</v>
      </c>
      <c r="BN1037" s="183" t="s">
        <v>594</v>
      </c>
      <c r="BO1037" s="85"/>
      <c r="BP1037" s="116"/>
      <c r="BQ1037" s="118"/>
    </row>
    <row r="1038" spans="53:69">
      <c r="BA1038" s="31" t="str">
        <f t="shared" si="0"/>
        <v>F084</v>
      </c>
      <c r="BB1038" s="36" t="s">
        <v>150</v>
      </c>
      <c r="BC1038" s="64" t="s">
        <v>231</v>
      </c>
      <c r="BD1038" s="60" t="s">
        <v>211</v>
      </c>
      <c r="BE1038" s="46" t="s">
        <v>212</v>
      </c>
      <c r="BF1038" s="183"/>
      <c r="BG1038" s="143"/>
      <c r="BH1038" s="142" t="s">
        <v>378</v>
      </c>
      <c r="BI1038" s="142" t="s">
        <v>326</v>
      </c>
      <c r="BM1038" s="142" t="s">
        <v>483</v>
      </c>
      <c r="BN1038" s="183" t="s">
        <v>595</v>
      </c>
      <c r="BO1038" s="91"/>
      <c r="BP1038" s="116"/>
      <c r="BQ1038" s="123"/>
    </row>
    <row r="1039" spans="53:69">
      <c r="BA1039" s="31" t="str">
        <f t="shared" si="0"/>
        <v>G055</v>
      </c>
      <c r="BB1039" s="37" t="s">
        <v>109</v>
      </c>
      <c r="BH1039" s="142" t="s">
        <v>379</v>
      </c>
      <c r="BI1039" s="142" t="s">
        <v>327</v>
      </c>
      <c r="BM1039" s="142" t="s">
        <v>484</v>
      </c>
      <c r="BN1039" s="183" t="s">
        <v>596</v>
      </c>
      <c r="BO1039" s="91"/>
      <c r="BP1039" s="116"/>
      <c r="BQ1039" s="123"/>
    </row>
    <row r="1040" spans="53:69" ht="30">
      <c r="BA1040" s="31" t="str">
        <f t="shared" si="0"/>
        <v>K052</v>
      </c>
      <c r="BB1040" s="38" t="s">
        <v>108</v>
      </c>
      <c r="BH1040" s="142" t="s">
        <v>380</v>
      </c>
      <c r="BI1040" s="142" t="s">
        <v>328</v>
      </c>
      <c r="BM1040" s="142" t="s">
        <v>485</v>
      </c>
      <c r="BN1040" s="183" t="s">
        <v>597</v>
      </c>
      <c r="BO1040" s="92"/>
      <c r="BP1040" s="116"/>
      <c r="BQ1040" s="115"/>
    </row>
    <row r="1041" spans="53:69">
      <c r="BA1041" s="31" t="s">
        <v>860</v>
      </c>
      <c r="BB1041" s="38" t="s">
        <v>859</v>
      </c>
      <c r="BH1041" s="142" t="s">
        <v>381</v>
      </c>
      <c r="BI1041" s="142" t="s">
        <v>329</v>
      </c>
      <c r="BM1041" s="142" t="s">
        <v>486</v>
      </c>
      <c r="BN1041" s="183" t="s">
        <v>597</v>
      </c>
      <c r="BO1041" s="91"/>
      <c r="BP1041" s="116"/>
      <c r="BQ1041" s="115"/>
    </row>
    <row r="1042" spans="53:69">
      <c r="BA1042" s="31" t="str">
        <f t="shared" ref="BA1042:BA1067" si="1">MID(BB1042,1,4)</f>
        <v>N014</v>
      </c>
      <c r="BB1042" s="39" t="s">
        <v>100</v>
      </c>
      <c r="BH1042" s="142" t="s">
        <v>382</v>
      </c>
      <c r="BM1042" s="142" t="s">
        <v>487</v>
      </c>
      <c r="BN1042" s="183" t="s">
        <v>598</v>
      </c>
      <c r="BO1042" s="86"/>
      <c r="BP1042" s="125"/>
      <c r="BQ1042" s="117"/>
    </row>
    <row r="1043" spans="53:69">
      <c r="BA1043" s="31" t="str">
        <f t="shared" si="1"/>
        <v>O121</v>
      </c>
      <c r="BB1043" s="35" t="s">
        <v>137</v>
      </c>
      <c r="BH1043" s="142" t="s">
        <v>383</v>
      </c>
      <c r="BM1043" s="142" t="s">
        <v>488</v>
      </c>
      <c r="BN1043" s="183" t="s">
        <v>599</v>
      </c>
      <c r="BO1043" s="81"/>
      <c r="BP1043" s="125"/>
      <c r="BQ1043" s="117"/>
    </row>
    <row r="1044" spans="53:69">
      <c r="BA1044" s="31" t="str">
        <f t="shared" si="1"/>
        <v>P106</v>
      </c>
      <c r="BB1044" s="40" t="s">
        <v>133</v>
      </c>
      <c r="BH1044" s="142" t="s">
        <v>384</v>
      </c>
      <c r="BM1044" s="142" t="s">
        <v>489</v>
      </c>
      <c r="BN1044" s="183" t="s">
        <v>600</v>
      </c>
      <c r="BO1044" s="81"/>
      <c r="BP1044" s="126"/>
      <c r="BQ1044" s="113"/>
    </row>
    <row r="1045" spans="53:69">
      <c r="BA1045" s="31" t="str">
        <f t="shared" si="1"/>
        <v>P111</v>
      </c>
      <c r="BB1045" s="35" t="s">
        <v>101</v>
      </c>
      <c r="BH1045" s="142" t="s">
        <v>385</v>
      </c>
      <c r="BM1045" s="142" t="s">
        <v>490</v>
      </c>
      <c r="BN1045" s="183" t="s">
        <v>601</v>
      </c>
      <c r="BO1045" s="85"/>
      <c r="BP1045" s="116"/>
      <c r="BQ1045" s="122"/>
    </row>
    <row r="1046" spans="53:69">
      <c r="BA1046" s="31" t="str">
        <f t="shared" si="1"/>
        <v>P123</v>
      </c>
      <c r="BB1046" s="41" t="s">
        <v>141</v>
      </c>
      <c r="BH1046" s="142" t="s">
        <v>386</v>
      </c>
      <c r="BM1046" s="142" t="s">
        <v>491</v>
      </c>
      <c r="BN1046" s="183" t="s">
        <v>602</v>
      </c>
      <c r="BO1046" s="81"/>
      <c r="BP1046" s="114"/>
      <c r="BQ1046" s="122"/>
    </row>
    <row r="1047" spans="53:69">
      <c r="BA1047" s="31" t="str">
        <f t="shared" si="1"/>
        <v>PA01</v>
      </c>
      <c r="BB1047" s="35" t="s">
        <v>145</v>
      </c>
      <c r="BH1047" s="142" t="s">
        <v>387</v>
      </c>
      <c r="BM1047" s="142" t="s">
        <v>492</v>
      </c>
      <c r="BN1047" s="183" t="s">
        <v>603</v>
      </c>
      <c r="BO1047" s="81"/>
      <c r="BP1047" s="114"/>
      <c r="BQ1047" s="122"/>
    </row>
    <row r="1048" spans="53:69">
      <c r="BA1048" s="31" t="str">
        <f t="shared" si="1"/>
        <v>PA02</v>
      </c>
      <c r="BB1048" s="39" t="s">
        <v>99</v>
      </c>
      <c r="BH1048" s="142" t="s">
        <v>388</v>
      </c>
      <c r="BM1048" s="142" t="s">
        <v>493</v>
      </c>
      <c r="BN1048" s="183" t="s">
        <v>604</v>
      </c>
      <c r="BO1048" s="93"/>
      <c r="BP1048" s="114"/>
      <c r="BQ1048" s="122"/>
    </row>
    <row r="1049" spans="53:69">
      <c r="BA1049" s="31" t="str">
        <f t="shared" si="1"/>
        <v>PA03</v>
      </c>
      <c r="BB1049" s="41" t="s">
        <v>142</v>
      </c>
      <c r="BH1049" s="142" t="s">
        <v>389</v>
      </c>
      <c r="BM1049" s="142" t="s">
        <v>494</v>
      </c>
      <c r="BN1049" s="183" t="s">
        <v>605</v>
      </c>
      <c r="BO1049" s="81"/>
      <c r="BP1049" s="114"/>
      <c r="BQ1049" s="122"/>
    </row>
    <row r="1050" spans="53:69">
      <c r="BA1050" s="31" t="str">
        <f t="shared" si="1"/>
        <v>PA04</v>
      </c>
      <c r="BB1050" s="36" t="s">
        <v>129</v>
      </c>
      <c r="BH1050" s="142" t="s">
        <v>390</v>
      </c>
      <c r="BM1050" s="142" t="s">
        <v>495</v>
      </c>
      <c r="BN1050" s="183" t="s">
        <v>606</v>
      </c>
      <c r="BO1050" s="94"/>
      <c r="BP1050" s="116"/>
      <c r="BQ1050" s="121"/>
    </row>
    <row r="1051" spans="53:69">
      <c r="BA1051" s="31" t="str">
        <f t="shared" si="1"/>
        <v>PA05</v>
      </c>
      <c r="BB1051" s="36" t="s">
        <v>127</v>
      </c>
      <c r="BH1051" s="142" t="s">
        <v>391</v>
      </c>
      <c r="BM1051" s="142" t="s">
        <v>496</v>
      </c>
      <c r="BN1051" s="183" t="s">
        <v>607</v>
      </c>
      <c r="BO1051" s="86"/>
      <c r="BP1051" s="116"/>
      <c r="BQ1051" s="122"/>
    </row>
    <row r="1052" spans="53:69">
      <c r="BA1052" s="31" t="str">
        <f t="shared" si="1"/>
        <v>PA06</v>
      </c>
      <c r="BB1052" s="36" t="s">
        <v>128</v>
      </c>
      <c r="BH1052" s="142" t="s">
        <v>392</v>
      </c>
      <c r="BM1052" s="142" t="s">
        <v>497</v>
      </c>
      <c r="BN1052" s="183" t="s">
        <v>608</v>
      </c>
      <c r="BO1052" s="83"/>
      <c r="BP1052" s="116"/>
      <c r="BQ1052" s="123"/>
    </row>
    <row r="1053" spans="53:69">
      <c r="BA1053" s="31" t="str">
        <f t="shared" si="1"/>
        <v>PA07</v>
      </c>
      <c r="BB1053" s="38" t="s">
        <v>111</v>
      </c>
      <c r="BH1053" s="142" t="s">
        <v>393</v>
      </c>
      <c r="BM1053" s="142" t="s">
        <v>498</v>
      </c>
      <c r="BN1053" s="183" t="s">
        <v>609</v>
      </c>
      <c r="BO1053" s="83"/>
      <c r="BP1053" s="116"/>
      <c r="BQ1053" s="123"/>
    </row>
    <row r="1054" spans="53:69">
      <c r="BA1054" s="31" t="str">
        <f t="shared" si="1"/>
        <v>PA08</v>
      </c>
      <c r="BB1054" s="38" t="s">
        <v>119</v>
      </c>
      <c r="BH1054" s="142" t="s">
        <v>394</v>
      </c>
      <c r="BM1054" s="142" t="s">
        <v>499</v>
      </c>
      <c r="BN1054" s="183" t="s">
        <v>610</v>
      </c>
      <c r="BO1054" s="83"/>
      <c r="BP1054" s="116"/>
      <c r="BQ1054" s="121"/>
    </row>
    <row r="1055" spans="53:69">
      <c r="BA1055" s="31" t="str">
        <f t="shared" si="1"/>
        <v>MA10</v>
      </c>
      <c r="BB1055" s="41" t="s">
        <v>143</v>
      </c>
      <c r="BH1055" s="142" t="s">
        <v>395</v>
      </c>
      <c r="BM1055" s="142" t="s">
        <v>500</v>
      </c>
      <c r="BN1055" s="183" t="s">
        <v>611</v>
      </c>
      <c r="BO1055" s="81"/>
      <c r="BP1055" s="116"/>
      <c r="BQ1055" s="121"/>
    </row>
    <row r="1056" spans="53:69">
      <c r="BA1056" s="31" t="str">
        <f t="shared" si="1"/>
        <v>OA11</v>
      </c>
      <c r="BB1056" s="35" t="s">
        <v>138</v>
      </c>
      <c r="BN1056" s="183" t="s">
        <v>612</v>
      </c>
      <c r="BO1056" s="83"/>
      <c r="BP1056" s="116"/>
      <c r="BQ1056" s="121"/>
    </row>
    <row r="1057" spans="53:69">
      <c r="BA1057" s="31" t="str">
        <f t="shared" si="1"/>
        <v>PA09</v>
      </c>
      <c r="BB1057" s="39" t="s">
        <v>105</v>
      </c>
      <c r="BH1057" s="142" t="s">
        <v>396</v>
      </c>
      <c r="BM1057" s="142" t="s">
        <v>501</v>
      </c>
      <c r="BN1057" s="183" t="s">
        <v>613</v>
      </c>
      <c r="BO1057" s="92"/>
      <c r="BP1057" s="116"/>
      <c r="BQ1057" s="122"/>
    </row>
    <row r="1058" spans="53:69">
      <c r="BA1058" s="31" t="str">
        <f t="shared" si="1"/>
        <v>PA14</v>
      </c>
      <c r="BB1058" s="35" t="s">
        <v>103</v>
      </c>
      <c r="BH1058" s="142" t="s">
        <v>397</v>
      </c>
      <c r="BM1058" s="142" t="s">
        <v>502</v>
      </c>
      <c r="BN1058" s="183" t="s">
        <v>614</v>
      </c>
      <c r="BO1058" s="92"/>
      <c r="BP1058" s="116"/>
      <c r="BQ1058" s="121"/>
    </row>
    <row r="1059" spans="53:69">
      <c r="BA1059" s="31" t="str">
        <f t="shared" si="1"/>
        <v>PA15</v>
      </c>
      <c r="BB1059" s="41" t="s">
        <v>139</v>
      </c>
      <c r="BH1059" s="142" t="s">
        <v>398</v>
      </c>
      <c r="BM1059" s="142" t="s">
        <v>503</v>
      </c>
      <c r="BN1059" s="183" t="s">
        <v>615</v>
      </c>
      <c r="BO1059" s="92"/>
      <c r="BP1059" s="116"/>
      <c r="BQ1059" s="121"/>
    </row>
    <row r="1060" spans="53:69">
      <c r="BA1060" s="31" t="str">
        <f t="shared" si="1"/>
        <v>PA16</v>
      </c>
      <c r="BB1060" s="36" t="s">
        <v>125</v>
      </c>
      <c r="BH1060" s="142" t="s">
        <v>399</v>
      </c>
      <c r="BM1060" s="142" t="s">
        <v>504</v>
      </c>
      <c r="BN1060" s="183" t="s">
        <v>616</v>
      </c>
      <c r="BO1060" s="86"/>
      <c r="BP1060" s="116"/>
      <c r="BQ1060" s="121"/>
    </row>
    <row r="1061" spans="53:69">
      <c r="BA1061" s="31" t="str">
        <f t="shared" si="1"/>
        <v>PA17</v>
      </c>
      <c r="BB1061" s="38" t="s">
        <v>107</v>
      </c>
      <c r="BH1061" s="142" t="s">
        <v>400</v>
      </c>
      <c r="BM1061" s="142" t="s">
        <v>505</v>
      </c>
      <c r="BN1061" s="183" t="s">
        <v>617</v>
      </c>
      <c r="BO1061" s="92"/>
      <c r="BP1061" s="116"/>
      <c r="BQ1061" s="121"/>
    </row>
    <row r="1062" spans="53:69">
      <c r="BA1062" s="31" t="str">
        <f t="shared" si="1"/>
        <v>PA18</v>
      </c>
      <c r="BB1062" s="36" t="s">
        <v>131</v>
      </c>
      <c r="BH1062" s="142" t="s">
        <v>401</v>
      </c>
      <c r="BM1062" s="142" t="s">
        <v>506</v>
      </c>
      <c r="BN1062" s="183" t="s">
        <v>618</v>
      </c>
      <c r="BO1062" s="92"/>
      <c r="BP1062" s="116"/>
      <c r="BQ1062" s="120"/>
    </row>
    <row r="1063" spans="53:69">
      <c r="BA1063" s="31" t="str">
        <f t="shared" si="1"/>
        <v>PA19</v>
      </c>
      <c r="BB1063" s="38" t="s">
        <v>123</v>
      </c>
      <c r="BH1063" s="142" t="s">
        <v>402</v>
      </c>
      <c r="BM1063" s="142" t="s">
        <v>507</v>
      </c>
      <c r="BN1063" s="183" t="s">
        <v>619</v>
      </c>
      <c r="BO1063" s="92"/>
      <c r="BP1063" s="116"/>
      <c r="BQ1063" s="120"/>
    </row>
    <row r="1064" spans="53:69">
      <c r="BA1064" s="31" t="str">
        <f t="shared" si="1"/>
        <v>PA21</v>
      </c>
      <c r="BB1064" s="40" t="s">
        <v>132</v>
      </c>
      <c r="BH1064" s="142" t="s">
        <v>403</v>
      </c>
      <c r="BM1064" s="142" t="s">
        <v>508</v>
      </c>
      <c r="BN1064" s="183" t="s">
        <v>620</v>
      </c>
      <c r="BO1064" s="91"/>
      <c r="BP1064" s="116"/>
      <c r="BQ1064" s="122"/>
    </row>
    <row r="1065" spans="53:69">
      <c r="BA1065" s="31" t="str">
        <f t="shared" si="1"/>
        <v>PA22</v>
      </c>
      <c r="BB1065" s="36" t="s">
        <v>151</v>
      </c>
      <c r="BH1065" s="142" t="s">
        <v>404</v>
      </c>
      <c r="BM1065" s="142" t="s">
        <v>509</v>
      </c>
      <c r="BN1065" s="183" t="s">
        <v>621</v>
      </c>
      <c r="BO1065" s="91"/>
      <c r="BP1065" s="116"/>
      <c r="BQ1065" s="120"/>
    </row>
    <row r="1066" spans="53:69">
      <c r="BA1066" s="31" t="str">
        <f t="shared" si="1"/>
        <v>PA23</v>
      </c>
      <c r="BB1066" s="40" t="s">
        <v>136</v>
      </c>
      <c r="BC1066" s="62" t="s">
        <v>241</v>
      </c>
      <c r="BD1066" s="45" t="s">
        <v>243</v>
      </c>
      <c r="BH1066" s="142" t="s">
        <v>405</v>
      </c>
      <c r="BM1066" s="142" t="s">
        <v>510</v>
      </c>
      <c r="BN1066" s="183" t="s">
        <v>622</v>
      </c>
      <c r="BO1066" s="92"/>
      <c r="BP1066" s="116"/>
      <c r="BQ1066" s="120"/>
    </row>
    <row r="1067" spans="53:69">
      <c r="BA1067" s="31" t="str">
        <f t="shared" si="1"/>
        <v>PA25</v>
      </c>
      <c r="BB1067" s="183" t="s">
        <v>812</v>
      </c>
      <c r="BC1067" s="181" t="s">
        <v>232</v>
      </c>
      <c r="BD1067" s="182" t="s">
        <v>262</v>
      </c>
      <c r="BH1067" s="142" t="s">
        <v>406</v>
      </c>
      <c r="BM1067" s="142" t="s">
        <v>511</v>
      </c>
      <c r="BN1067" s="183" t="s">
        <v>623</v>
      </c>
      <c r="BO1067" s="92"/>
      <c r="BP1067" s="116"/>
      <c r="BQ1067" s="120"/>
    </row>
    <row r="1068" spans="53:69">
      <c r="BC1068" s="181" t="s">
        <v>233</v>
      </c>
      <c r="BD1068" s="182" t="s">
        <v>271</v>
      </c>
      <c r="BM1068" s="142" t="s">
        <v>512</v>
      </c>
      <c r="BN1068" s="183" t="s">
        <v>624</v>
      </c>
      <c r="BO1068" s="86"/>
      <c r="BP1068" s="116"/>
      <c r="BQ1068" s="120"/>
    </row>
    <row r="1069" spans="53:69">
      <c r="BC1069" s="181" t="s">
        <v>234</v>
      </c>
      <c r="BD1069" s="184" t="s">
        <v>272</v>
      </c>
      <c r="BN1069" s="183" t="s">
        <v>625</v>
      </c>
      <c r="BO1069" s="92"/>
      <c r="BP1069" s="116"/>
      <c r="BQ1069" s="115"/>
    </row>
    <row r="1070" spans="53:69">
      <c r="BC1070" s="181" t="s">
        <v>235</v>
      </c>
      <c r="BD1070" s="53" t="s">
        <v>270</v>
      </c>
      <c r="BM1070" s="142" t="s">
        <v>513</v>
      </c>
      <c r="BN1070" s="183" t="s">
        <v>626</v>
      </c>
      <c r="BO1070" s="83"/>
      <c r="BP1070" s="116"/>
      <c r="BQ1070" s="115"/>
    </row>
    <row r="1071" spans="53:69">
      <c r="BC1071" s="181" t="s">
        <v>236</v>
      </c>
      <c r="BD1071" s="53" t="s">
        <v>181</v>
      </c>
      <c r="BM1071" s="142" t="s">
        <v>514</v>
      </c>
      <c r="BN1071" s="183" t="s">
        <v>627</v>
      </c>
      <c r="BO1071" s="92"/>
      <c r="BP1071" s="116"/>
      <c r="BQ1071" s="122"/>
    </row>
    <row r="1072" spans="53:69">
      <c r="BC1072" s="181" t="s">
        <v>237</v>
      </c>
      <c r="BD1072" s="53" t="s">
        <v>183</v>
      </c>
      <c r="BM1072" s="142" t="s">
        <v>515</v>
      </c>
      <c r="BN1072" s="183" t="s">
        <v>628</v>
      </c>
      <c r="BO1072" s="86"/>
      <c r="BP1072" s="116"/>
      <c r="BQ1072" s="122"/>
    </row>
    <row r="1073" spans="55:69">
      <c r="BC1073" s="181" t="s">
        <v>238</v>
      </c>
      <c r="BD1073" s="53" t="s">
        <v>72</v>
      </c>
      <c r="BM1073" s="142" t="s">
        <v>516</v>
      </c>
      <c r="BN1073" s="183" t="s">
        <v>629</v>
      </c>
      <c r="BO1073" s="83"/>
      <c r="BP1073" s="116"/>
      <c r="BQ1073" s="122"/>
    </row>
    <row r="1074" spans="55:69">
      <c r="BC1074" s="181" t="s">
        <v>239</v>
      </c>
      <c r="BD1074" s="53" t="s">
        <v>186</v>
      </c>
      <c r="BM1074" s="142" t="s">
        <v>517</v>
      </c>
      <c r="BN1074" s="183" t="s">
        <v>630</v>
      </c>
      <c r="BO1074" s="83"/>
      <c r="BP1074" s="116"/>
      <c r="BQ1074" s="122"/>
    </row>
    <row r="1075" spans="55:69">
      <c r="BC1075" s="181" t="s">
        <v>240</v>
      </c>
      <c r="BD1075" s="53" t="s">
        <v>269</v>
      </c>
      <c r="BM1075" s="142" t="s">
        <v>518</v>
      </c>
      <c r="BN1075" s="183" t="s">
        <v>631</v>
      </c>
      <c r="BO1075" s="89"/>
      <c r="BP1075" s="116"/>
      <c r="BQ1075" s="115"/>
    </row>
    <row r="1076" spans="55:69">
      <c r="BC1076" s="56" t="s">
        <v>213</v>
      </c>
      <c r="BD1076" s="53" t="s">
        <v>189</v>
      </c>
      <c r="BM1076" s="142" t="s">
        <v>519</v>
      </c>
      <c r="BN1076" s="183" t="s">
        <v>632</v>
      </c>
      <c r="BO1076" s="83"/>
      <c r="BP1076" s="116"/>
      <c r="BQ1076" s="121"/>
    </row>
    <row r="1077" spans="55:69">
      <c r="BC1077" s="56" t="s">
        <v>214</v>
      </c>
      <c r="BD1077" s="53" t="s">
        <v>190</v>
      </c>
      <c r="BM1077" s="142" t="s">
        <v>520</v>
      </c>
      <c r="BN1077" s="183" t="s">
        <v>633</v>
      </c>
      <c r="BO1077" s="83"/>
      <c r="BP1077" s="116"/>
      <c r="BQ1077" s="121"/>
    </row>
    <row r="1078" spans="55:69">
      <c r="BC1078" s="56" t="s">
        <v>215</v>
      </c>
      <c r="BD1078" s="53" t="s">
        <v>273</v>
      </c>
      <c r="BM1078" s="142" t="s">
        <v>521</v>
      </c>
      <c r="BN1078" s="183" t="s">
        <v>634</v>
      </c>
      <c r="BO1078" s="83"/>
      <c r="BP1078" s="116"/>
      <c r="BQ1078" s="121"/>
    </row>
    <row r="1079" spans="55:69">
      <c r="BC1079" s="56" t="s">
        <v>216</v>
      </c>
      <c r="BD1079" s="53" t="s">
        <v>192</v>
      </c>
      <c r="BM1079" s="142" t="s">
        <v>522</v>
      </c>
      <c r="BN1079" s="183" t="s">
        <v>634</v>
      </c>
      <c r="BO1079" s="83"/>
      <c r="BP1079" s="116"/>
      <c r="BQ1079" s="115"/>
    </row>
    <row r="1080" spans="55:69">
      <c r="BC1080" s="56" t="s">
        <v>217</v>
      </c>
      <c r="BD1080" s="53" t="s">
        <v>193</v>
      </c>
      <c r="BM1080" s="142" t="s">
        <v>523</v>
      </c>
      <c r="BN1080" s="183" t="s">
        <v>635</v>
      </c>
      <c r="BO1080" s="83"/>
      <c r="BP1080" s="116"/>
      <c r="BQ1080" s="121"/>
    </row>
    <row r="1081" spans="55:69">
      <c r="BC1081" s="56" t="s">
        <v>218</v>
      </c>
      <c r="BD1081" s="53" t="s">
        <v>274</v>
      </c>
      <c r="BM1081" s="142" t="s">
        <v>524</v>
      </c>
      <c r="BN1081" s="183" t="s">
        <v>636</v>
      </c>
      <c r="BO1081" s="83"/>
      <c r="BP1081" s="116"/>
      <c r="BQ1081" s="115"/>
    </row>
    <row r="1082" spans="55:69">
      <c r="BC1082" s="56" t="s">
        <v>219</v>
      </c>
      <c r="BD1082" s="53" t="s">
        <v>275</v>
      </c>
      <c r="BM1082" s="142" t="s">
        <v>525</v>
      </c>
      <c r="BN1082" s="183" t="s">
        <v>637</v>
      </c>
      <c r="BO1082" s="83"/>
      <c r="BP1082" s="116"/>
      <c r="BQ1082" s="115"/>
    </row>
    <row r="1083" spans="55:69">
      <c r="BC1083" s="56" t="s">
        <v>220</v>
      </c>
      <c r="BD1083" s="53" t="s">
        <v>196</v>
      </c>
      <c r="BM1083" s="142" t="s">
        <v>526</v>
      </c>
      <c r="BN1083" s="183" t="s">
        <v>638</v>
      </c>
      <c r="BO1083" s="83"/>
      <c r="BP1083" s="116"/>
      <c r="BQ1083" s="115"/>
    </row>
    <row r="1084" spans="55:69">
      <c r="BC1084" s="64" t="s">
        <v>221</v>
      </c>
      <c r="BD1084" s="53" t="s">
        <v>276</v>
      </c>
      <c r="BM1084" s="142" t="s">
        <v>527</v>
      </c>
      <c r="BN1084" s="183" t="s">
        <v>639</v>
      </c>
      <c r="BO1084" s="86"/>
      <c r="BP1084" s="116"/>
      <c r="BQ1084" s="115"/>
    </row>
    <row r="1085" spans="55:69">
      <c r="BC1085" s="64" t="s">
        <v>222</v>
      </c>
      <c r="BD1085" s="53" t="s">
        <v>198</v>
      </c>
      <c r="BM1085" s="142" t="s">
        <v>528</v>
      </c>
      <c r="BN1085" s="183" t="s">
        <v>640</v>
      </c>
      <c r="BO1085" s="86"/>
      <c r="BP1085" s="125"/>
      <c r="BQ1085" s="122"/>
    </row>
    <row r="1086" spans="55:69">
      <c r="BC1086" s="64" t="s">
        <v>223</v>
      </c>
      <c r="BD1086" s="53" t="s">
        <v>199</v>
      </c>
      <c r="BM1086" s="142" t="s">
        <v>529</v>
      </c>
      <c r="BN1086" s="183" t="s">
        <v>641</v>
      </c>
      <c r="BO1086" s="86"/>
      <c r="BP1086" s="116"/>
      <c r="BQ1086" s="122"/>
    </row>
    <row r="1087" spans="55:69">
      <c r="BC1087" s="64" t="s">
        <v>224</v>
      </c>
      <c r="BD1087" s="53" t="s">
        <v>277</v>
      </c>
      <c r="BM1087" s="142" t="s">
        <v>530</v>
      </c>
      <c r="BN1087" s="183" t="s">
        <v>642</v>
      </c>
      <c r="BO1087" s="92"/>
      <c r="BP1087" s="125"/>
      <c r="BQ1087" s="122"/>
    </row>
    <row r="1088" spans="55:69">
      <c r="BC1088" s="64" t="s">
        <v>225</v>
      </c>
      <c r="BD1088" s="53" t="s">
        <v>278</v>
      </c>
      <c r="BM1088" s="142" t="s">
        <v>531</v>
      </c>
      <c r="BN1088" s="183" t="s">
        <v>643</v>
      </c>
      <c r="BO1088" s="92"/>
      <c r="BP1088" s="114"/>
      <c r="BQ1088" s="115"/>
    </row>
    <row r="1089" spans="55:69">
      <c r="BC1089" s="64" t="s">
        <v>226</v>
      </c>
      <c r="BD1089" s="53" t="s">
        <v>279</v>
      </c>
      <c r="BM1089" s="142" t="s">
        <v>532</v>
      </c>
      <c r="BN1089" s="183" t="s">
        <v>644</v>
      </c>
      <c r="BO1089" s="85"/>
      <c r="BP1089" s="114"/>
      <c r="BQ1089" s="123"/>
    </row>
    <row r="1090" spans="55:69">
      <c r="BC1090" s="64" t="s">
        <v>227</v>
      </c>
      <c r="BD1090" s="53" t="s">
        <v>285</v>
      </c>
      <c r="BE1090" s="68" t="s">
        <v>6</v>
      </c>
      <c r="BM1090" s="142" t="s">
        <v>533</v>
      </c>
      <c r="BN1090" s="183" t="s">
        <v>645</v>
      </c>
      <c r="BO1090" s="92"/>
      <c r="BP1090" s="114"/>
      <c r="BQ1090" s="123"/>
    </row>
    <row r="1091" spans="55:69">
      <c r="BC1091" s="64" t="s">
        <v>228</v>
      </c>
      <c r="BD1091" s="53" t="s">
        <v>280</v>
      </c>
      <c r="BE1091" s="68" t="s">
        <v>252</v>
      </c>
      <c r="BM1091" s="142" t="s">
        <v>534</v>
      </c>
      <c r="BN1091" s="183" t="s">
        <v>646</v>
      </c>
      <c r="BO1091" s="91"/>
      <c r="BP1091" s="143"/>
    </row>
    <row r="1092" spans="55:69">
      <c r="BC1092" s="64" t="s">
        <v>229</v>
      </c>
      <c r="BD1092" s="53" t="s">
        <v>281</v>
      </c>
      <c r="BE1092" s="68" t="s">
        <v>6</v>
      </c>
      <c r="BM1092" s="142" t="s">
        <v>535</v>
      </c>
      <c r="BN1092" s="183" t="s">
        <v>647</v>
      </c>
      <c r="BO1092" s="92"/>
      <c r="BP1092" s="143"/>
    </row>
    <row r="1093" spans="55:69">
      <c r="BC1093" s="64" t="s">
        <v>230</v>
      </c>
      <c r="BD1093" s="53" t="s">
        <v>282</v>
      </c>
      <c r="BE1093" s="68" t="s">
        <v>6</v>
      </c>
      <c r="BM1093" s="142" t="s">
        <v>536</v>
      </c>
      <c r="BN1093" s="183" t="s">
        <v>648</v>
      </c>
      <c r="BO1093" s="92"/>
      <c r="BP1093" s="143"/>
    </row>
    <row r="1094" spans="55:69">
      <c r="BC1094" s="64" t="s">
        <v>231</v>
      </c>
      <c r="BD1094" s="60" t="s">
        <v>283</v>
      </c>
      <c r="BE1094" s="60" t="s">
        <v>211</v>
      </c>
      <c r="BM1094" s="142" t="s">
        <v>537</v>
      </c>
      <c r="BN1094" s="183" t="s">
        <v>649</v>
      </c>
      <c r="BO1094" s="85"/>
      <c r="BP1094" s="143"/>
    </row>
    <row r="1095" spans="55:69" ht="15.75" thickBot="1">
      <c r="BM1095" s="142" t="s">
        <v>538</v>
      </c>
      <c r="BN1095" s="183" t="s">
        <v>650</v>
      </c>
      <c r="BO1095" s="92"/>
      <c r="BP1095" s="143"/>
    </row>
    <row r="1096" spans="55:69">
      <c r="BC1096" s="385" t="s">
        <v>243</v>
      </c>
      <c r="BD1096" s="386"/>
      <c r="BE1096" s="44" t="s">
        <v>261</v>
      </c>
      <c r="BM1096" s="142" t="s">
        <v>539</v>
      </c>
      <c r="BN1096" s="183" t="s">
        <v>651</v>
      </c>
      <c r="BO1096" s="92"/>
      <c r="BP1096" s="143"/>
    </row>
    <row r="1097" spans="55:69">
      <c r="BC1097" s="181" t="s">
        <v>156</v>
      </c>
      <c r="BD1097" s="182" t="s">
        <v>263</v>
      </c>
      <c r="BE1097" s="46" t="s">
        <v>158</v>
      </c>
      <c r="BM1097" s="142" t="s">
        <v>540</v>
      </c>
      <c r="BN1097" s="183" t="s">
        <v>652</v>
      </c>
      <c r="BO1097" s="85"/>
      <c r="BP1097" s="143"/>
    </row>
    <row r="1098" spans="55:69">
      <c r="BC1098" s="181" t="s">
        <v>156</v>
      </c>
      <c r="BD1098" s="182" t="s">
        <v>263</v>
      </c>
      <c r="BE1098" s="46" t="s">
        <v>159</v>
      </c>
      <c r="BM1098" s="142" t="s">
        <v>541</v>
      </c>
      <c r="BN1098" s="183" t="s">
        <v>653</v>
      </c>
      <c r="BO1098" s="85"/>
      <c r="BP1098" s="143"/>
    </row>
    <row r="1099" spans="55:69">
      <c r="BC1099" s="181" t="s">
        <v>160</v>
      </c>
      <c r="BD1099" s="182" t="s">
        <v>264</v>
      </c>
      <c r="BE1099" s="47" t="s">
        <v>161</v>
      </c>
      <c r="BM1099" s="142" t="s">
        <v>542</v>
      </c>
      <c r="BN1099" s="183" t="s">
        <v>654</v>
      </c>
      <c r="BO1099" s="81"/>
      <c r="BP1099" s="143"/>
    </row>
    <row r="1100" spans="55:69" ht="15.75">
      <c r="BC1100" s="181" t="s">
        <v>160</v>
      </c>
      <c r="BD1100" s="182" t="s">
        <v>264</v>
      </c>
      <c r="BE1100" s="48" t="s">
        <v>162</v>
      </c>
      <c r="BM1100" s="142" t="s">
        <v>543</v>
      </c>
      <c r="BN1100" s="183" t="s">
        <v>655</v>
      </c>
      <c r="BO1100" s="81"/>
      <c r="BP1100" s="143"/>
    </row>
    <row r="1101" spans="55:69" ht="15.75">
      <c r="BC1101" s="181" t="s">
        <v>160</v>
      </c>
      <c r="BD1101" s="182" t="s">
        <v>264</v>
      </c>
      <c r="BE1101" s="48" t="s">
        <v>163</v>
      </c>
      <c r="BM1101" s="142" t="s">
        <v>544</v>
      </c>
      <c r="BN1101" s="183" t="s">
        <v>656</v>
      </c>
      <c r="BO1101" s="81"/>
      <c r="BP1101" s="143"/>
    </row>
    <row r="1102" spans="55:69" ht="15.75">
      <c r="BC1102" s="181" t="s">
        <v>160</v>
      </c>
      <c r="BD1102" s="182" t="s">
        <v>264</v>
      </c>
      <c r="BE1102" s="49" t="s">
        <v>164</v>
      </c>
      <c r="BM1102" s="142" t="s">
        <v>545</v>
      </c>
      <c r="BN1102" s="183" t="s">
        <v>657</v>
      </c>
      <c r="BO1102" s="81"/>
      <c r="BP1102" s="143"/>
    </row>
    <row r="1103" spans="55:69">
      <c r="BC1103" s="181" t="s">
        <v>165</v>
      </c>
      <c r="BD1103" s="184" t="s">
        <v>265</v>
      </c>
      <c r="BE1103" s="50" t="s">
        <v>167</v>
      </c>
      <c r="BM1103" s="142" t="s">
        <v>546</v>
      </c>
      <c r="BN1103" s="183" t="s">
        <v>658</v>
      </c>
      <c r="BO1103" s="95"/>
      <c r="BP1103" s="143"/>
    </row>
    <row r="1104" spans="55:69">
      <c r="BC1104" s="181" t="s">
        <v>165</v>
      </c>
      <c r="BD1104" s="184" t="s">
        <v>265</v>
      </c>
      <c r="BE1104" s="50" t="s">
        <v>168</v>
      </c>
      <c r="BM1104" s="142" t="s">
        <v>547</v>
      </c>
      <c r="BN1104" s="183" t="s">
        <v>659</v>
      </c>
      <c r="BO1104" s="95"/>
      <c r="BP1104" s="143"/>
    </row>
    <row r="1105" spans="55:68" ht="15.75">
      <c r="BC1105" s="181" t="s">
        <v>165</v>
      </c>
      <c r="BD1105" s="184" t="s">
        <v>265</v>
      </c>
      <c r="BE1105" s="51" t="s">
        <v>169</v>
      </c>
      <c r="BM1105" s="142" t="s">
        <v>548</v>
      </c>
      <c r="BN1105" s="183" t="s">
        <v>660</v>
      </c>
      <c r="BO1105" s="95"/>
      <c r="BP1105" s="143"/>
    </row>
    <row r="1106" spans="55:68" ht="15.75">
      <c r="BC1106" s="181" t="s">
        <v>165</v>
      </c>
      <c r="BD1106" s="184" t="s">
        <v>265</v>
      </c>
      <c r="BE1106" s="49" t="s">
        <v>170</v>
      </c>
      <c r="BM1106" s="142" t="s">
        <v>549</v>
      </c>
      <c r="BN1106" s="183" t="s">
        <v>661</v>
      </c>
      <c r="BO1106" s="95"/>
      <c r="BP1106" s="143"/>
    </row>
    <row r="1107" spans="55:68" ht="15.75">
      <c r="BC1107" s="181" t="s">
        <v>165</v>
      </c>
      <c r="BD1107" s="184" t="s">
        <v>265</v>
      </c>
      <c r="BE1107" s="49" t="s">
        <v>171</v>
      </c>
      <c r="BM1107" s="142" t="s">
        <v>550</v>
      </c>
      <c r="BN1107" s="183" t="s">
        <v>662</v>
      </c>
      <c r="BO1107" s="95"/>
      <c r="BP1107" s="143"/>
    </row>
    <row r="1108" spans="55:68" ht="15.75">
      <c r="BC1108" s="181" t="s">
        <v>165</v>
      </c>
      <c r="BD1108" s="184" t="s">
        <v>265</v>
      </c>
      <c r="BE1108" s="49" t="s">
        <v>172</v>
      </c>
      <c r="BM1108" s="142" t="s">
        <v>551</v>
      </c>
      <c r="BN1108" s="183" t="s">
        <v>663</v>
      </c>
      <c r="BO1108" s="95"/>
      <c r="BP1108" s="143"/>
    </row>
    <row r="1109" spans="55:68" ht="31.5">
      <c r="BC1109" s="181" t="s">
        <v>165</v>
      </c>
      <c r="BD1109" s="184" t="s">
        <v>265</v>
      </c>
      <c r="BE1109" s="49" t="s">
        <v>173</v>
      </c>
      <c r="BM1109" s="142" t="s">
        <v>552</v>
      </c>
      <c r="BN1109" s="183" t="s">
        <v>664</v>
      </c>
      <c r="BO1109" s="95"/>
      <c r="BP1109" s="143"/>
    </row>
    <row r="1110" spans="55:68" ht="15.75">
      <c r="BC1110" s="181" t="s">
        <v>165</v>
      </c>
      <c r="BD1110" s="184" t="s">
        <v>265</v>
      </c>
      <c r="BE1110" s="49" t="s">
        <v>174</v>
      </c>
      <c r="BM1110" s="142" t="s">
        <v>553</v>
      </c>
      <c r="BN1110" s="183" t="s">
        <v>665</v>
      </c>
      <c r="BO1110" s="95"/>
      <c r="BP1110" s="143"/>
    </row>
    <row r="1111" spans="55:68" ht="31.5">
      <c r="BC1111" s="181" t="s">
        <v>165</v>
      </c>
      <c r="BD1111" s="184" t="s">
        <v>265</v>
      </c>
      <c r="BE1111" s="49" t="s">
        <v>175</v>
      </c>
      <c r="BM1111" s="142" t="s">
        <v>554</v>
      </c>
      <c r="BN1111" s="183" t="s">
        <v>666</v>
      </c>
      <c r="BO1111" s="81"/>
      <c r="BP1111" s="143"/>
    </row>
    <row r="1112" spans="55:68">
      <c r="BC1112" s="181" t="s">
        <v>176</v>
      </c>
      <c r="BD1112" s="53" t="s">
        <v>177</v>
      </c>
      <c r="BE1112" s="53" t="s">
        <v>177</v>
      </c>
      <c r="BM1112" s="142" t="s">
        <v>329</v>
      </c>
      <c r="BN1112" s="183" t="s">
        <v>667</v>
      </c>
      <c r="BO1112" s="92"/>
      <c r="BP1112" s="143"/>
    </row>
    <row r="1113" spans="55:68" ht="15.75">
      <c r="BC1113" s="181" t="s">
        <v>180</v>
      </c>
      <c r="BD1113" s="53" t="s">
        <v>181</v>
      </c>
      <c r="BE1113" s="66" t="s">
        <v>244</v>
      </c>
      <c r="BN1113" s="183" t="s">
        <v>668</v>
      </c>
      <c r="BO1113" s="96"/>
      <c r="BP1113" s="143"/>
    </row>
    <row r="1114" spans="55:68" ht="15.75">
      <c r="BC1114" s="181" t="s">
        <v>182</v>
      </c>
      <c r="BD1114" s="53" t="s">
        <v>183</v>
      </c>
      <c r="BE1114" s="66" t="s">
        <v>6</v>
      </c>
      <c r="BN1114" s="183" t="s">
        <v>669</v>
      </c>
      <c r="BO1114" s="97"/>
      <c r="BP1114" s="143"/>
    </row>
    <row r="1115" spans="55:68" ht="15.75">
      <c r="BC1115" s="181" t="s">
        <v>184</v>
      </c>
      <c r="BD1115" s="53" t="s">
        <v>72</v>
      </c>
      <c r="BE1115" s="66" t="s">
        <v>245</v>
      </c>
      <c r="BN1115" s="183" t="s">
        <v>670</v>
      </c>
      <c r="BO1115" s="98"/>
      <c r="BP1115" s="143"/>
    </row>
    <row r="1116" spans="55:68" ht="15.75">
      <c r="BC1116" s="181" t="s">
        <v>185</v>
      </c>
      <c r="BD1116" s="53" t="s">
        <v>186</v>
      </c>
      <c r="BE1116" s="66" t="s">
        <v>246</v>
      </c>
      <c r="BN1116" s="183" t="s">
        <v>671</v>
      </c>
      <c r="BO1116" s="98"/>
      <c r="BP1116" s="143"/>
    </row>
    <row r="1117" spans="55:68" ht="15.75">
      <c r="BC1117" s="181" t="s">
        <v>187</v>
      </c>
      <c r="BD1117" s="53" t="s">
        <v>188</v>
      </c>
      <c r="BE1117" s="66" t="s">
        <v>247</v>
      </c>
      <c r="BN1117" s="183" t="s">
        <v>672</v>
      </c>
      <c r="BO1117" s="97"/>
      <c r="BP1117" s="143"/>
    </row>
    <row r="1118" spans="55:68" ht="15.75">
      <c r="BC1118" s="56">
        <v>10</v>
      </c>
      <c r="BD1118" s="53" t="s">
        <v>189</v>
      </c>
      <c r="BE1118" s="66" t="s">
        <v>248</v>
      </c>
      <c r="BN1118" s="183" t="s">
        <v>673</v>
      </c>
      <c r="BO1118" s="82"/>
      <c r="BP1118" s="143"/>
    </row>
    <row r="1119" spans="55:68" ht="15.75">
      <c r="BC1119" s="56">
        <v>10</v>
      </c>
      <c r="BD1119" s="53" t="s">
        <v>189</v>
      </c>
      <c r="BE1119" s="66" t="s">
        <v>833</v>
      </c>
      <c r="BN1119" s="183" t="s">
        <v>674</v>
      </c>
      <c r="BO1119" s="98"/>
      <c r="BP1119" s="143"/>
    </row>
    <row r="1120" spans="55:68" ht="15.75">
      <c r="BC1120" s="56">
        <v>11</v>
      </c>
      <c r="BD1120" s="53" t="s">
        <v>190</v>
      </c>
      <c r="BE1120" s="66" t="s">
        <v>249</v>
      </c>
      <c r="BN1120" s="183" t="s">
        <v>675</v>
      </c>
      <c r="BO1120" s="82"/>
      <c r="BP1120" s="143"/>
    </row>
    <row r="1121" spans="55:68" ht="15.75">
      <c r="BC1121" s="56">
        <v>11</v>
      </c>
      <c r="BD1121" s="53" t="s">
        <v>190</v>
      </c>
      <c r="BE1121" s="66" t="s">
        <v>268</v>
      </c>
      <c r="BN1121" s="183" t="s">
        <v>676</v>
      </c>
      <c r="BO1121" s="82"/>
      <c r="BP1121" s="143"/>
    </row>
    <row r="1122" spans="55:68" ht="15.75">
      <c r="BC1122" s="56">
        <v>12</v>
      </c>
      <c r="BD1122" s="53" t="s">
        <v>266</v>
      </c>
      <c r="BE1122" s="66" t="s">
        <v>250</v>
      </c>
      <c r="BN1122" s="183" t="s">
        <v>677</v>
      </c>
      <c r="BO1122" s="81"/>
      <c r="BP1122" s="143"/>
    </row>
    <row r="1123" spans="55:68" ht="15.75">
      <c r="BC1123" s="56">
        <v>12</v>
      </c>
      <c r="BD1123" s="53" t="s">
        <v>266</v>
      </c>
      <c r="BE1123" s="66" t="s">
        <v>244</v>
      </c>
      <c r="BN1123" s="183" t="s">
        <v>678</v>
      </c>
      <c r="BO1123" s="85"/>
      <c r="BP1123" s="143"/>
    </row>
    <row r="1124" spans="55:68" ht="15.75">
      <c r="BC1124" s="56">
        <v>12</v>
      </c>
      <c r="BD1124" s="53" t="s">
        <v>266</v>
      </c>
      <c r="BE1124" s="66" t="s">
        <v>251</v>
      </c>
      <c r="BN1124" s="183" t="s">
        <v>679</v>
      </c>
      <c r="BO1124" s="85"/>
      <c r="BP1124" s="143"/>
    </row>
    <row r="1125" spans="55:68">
      <c r="BC1125" s="56">
        <v>13</v>
      </c>
      <c r="BD1125" s="53" t="s">
        <v>192</v>
      </c>
      <c r="BE1125" s="53" t="s">
        <v>252</v>
      </c>
      <c r="BN1125" s="183" t="s">
        <v>680</v>
      </c>
      <c r="BO1125" s="85"/>
      <c r="BP1125" s="143"/>
    </row>
    <row r="1126" spans="55:68">
      <c r="BC1126" s="56">
        <v>14</v>
      </c>
      <c r="BD1126" s="53" t="s">
        <v>193</v>
      </c>
      <c r="BE1126" s="53" t="s">
        <v>253</v>
      </c>
      <c r="BN1126" s="183" t="s">
        <v>681</v>
      </c>
      <c r="BO1126" s="85"/>
      <c r="BP1126" s="143"/>
    </row>
    <row r="1127" spans="55:68">
      <c r="BC1127" s="56">
        <v>15</v>
      </c>
      <c r="BD1127" s="53" t="s">
        <v>194</v>
      </c>
      <c r="BE1127" s="53" t="s">
        <v>410</v>
      </c>
      <c r="BN1127" s="183" t="s">
        <v>682</v>
      </c>
      <c r="BO1127" s="85"/>
      <c r="BP1127" s="143"/>
    </row>
    <row r="1128" spans="55:68">
      <c r="BC1128" s="56">
        <v>16</v>
      </c>
      <c r="BD1128" s="53" t="s">
        <v>195</v>
      </c>
      <c r="BE1128" s="53" t="s">
        <v>195</v>
      </c>
      <c r="BN1128" s="183" t="s">
        <v>683</v>
      </c>
      <c r="BO1128" s="85"/>
      <c r="BP1128" s="143"/>
    </row>
    <row r="1129" spans="55:68">
      <c r="BC1129" s="56">
        <v>17</v>
      </c>
      <c r="BD1129" s="53" t="s">
        <v>196</v>
      </c>
      <c r="BE1129" s="67" t="s">
        <v>254</v>
      </c>
      <c r="BN1129" s="183" t="s">
        <v>684</v>
      </c>
      <c r="BO1129" s="83"/>
      <c r="BP1129" s="143"/>
    </row>
    <row r="1130" spans="55:68">
      <c r="BC1130" s="56">
        <v>18</v>
      </c>
      <c r="BD1130" s="53" t="s">
        <v>197</v>
      </c>
      <c r="BE1130" s="67" t="s">
        <v>255</v>
      </c>
      <c r="BN1130" s="183" t="s">
        <v>685</v>
      </c>
      <c r="BO1130" s="83"/>
      <c r="BP1130" s="143"/>
    </row>
    <row r="1131" spans="55:68">
      <c r="BC1131" s="56">
        <v>19</v>
      </c>
      <c r="BD1131" s="53" t="s">
        <v>198</v>
      </c>
      <c r="BE1131" s="53" t="s">
        <v>256</v>
      </c>
      <c r="BN1131" s="183" t="s">
        <v>686</v>
      </c>
      <c r="BO1131" s="83"/>
      <c r="BP1131" s="143"/>
    </row>
    <row r="1132" spans="55:68">
      <c r="BC1132" s="56">
        <v>20</v>
      </c>
      <c r="BD1132" s="53" t="s">
        <v>199</v>
      </c>
      <c r="BE1132" s="53" t="s">
        <v>257</v>
      </c>
      <c r="BN1132" s="183" t="s">
        <v>687</v>
      </c>
      <c r="BO1132" s="85"/>
      <c r="BP1132" s="143"/>
    </row>
    <row r="1133" spans="55:68">
      <c r="BC1133" s="56">
        <v>21</v>
      </c>
      <c r="BD1133" s="53" t="s">
        <v>200</v>
      </c>
      <c r="BE1133" s="53" t="s">
        <v>258</v>
      </c>
      <c r="BN1133" s="183" t="s">
        <v>687</v>
      </c>
      <c r="BO1133" s="92"/>
      <c r="BP1133" s="143"/>
    </row>
    <row r="1134" spans="55:68">
      <c r="BC1134" s="56">
        <v>21</v>
      </c>
      <c r="BD1134" s="53" t="s">
        <v>200</v>
      </c>
      <c r="BE1134" s="53" t="s">
        <v>267</v>
      </c>
      <c r="BN1134" s="183" t="s">
        <v>688</v>
      </c>
      <c r="BO1134" s="85"/>
      <c r="BP1134" s="143"/>
    </row>
    <row r="1135" spans="55:68">
      <c r="BC1135" s="56" t="s">
        <v>225</v>
      </c>
      <c r="BD1135" s="53" t="s">
        <v>284</v>
      </c>
      <c r="BE1135" s="53" t="s">
        <v>259</v>
      </c>
      <c r="BN1135" s="183" t="s">
        <v>689</v>
      </c>
      <c r="BO1135" s="86"/>
      <c r="BP1135" s="143"/>
    </row>
    <row r="1136" spans="55:68">
      <c r="BC1136" s="56">
        <v>23</v>
      </c>
      <c r="BD1136" s="53" t="s">
        <v>279</v>
      </c>
      <c r="BE1136" s="53" t="s">
        <v>260</v>
      </c>
      <c r="BN1136" s="183" t="s">
        <v>690</v>
      </c>
      <c r="BO1136" s="82"/>
      <c r="BP1136" s="143"/>
    </row>
    <row r="1137" spans="55:68">
      <c r="BC1137" s="56" t="s">
        <v>227</v>
      </c>
      <c r="BD1137" s="53" t="s">
        <v>285</v>
      </c>
      <c r="BE1137" s="68" t="s">
        <v>6</v>
      </c>
      <c r="BN1137" s="183" t="s">
        <v>691</v>
      </c>
      <c r="BO1137" s="82"/>
      <c r="BP1137" s="143"/>
    </row>
    <row r="1138" spans="55:68">
      <c r="BC1138" s="56" t="s">
        <v>228</v>
      </c>
      <c r="BD1138" s="53" t="s">
        <v>280</v>
      </c>
      <c r="BE1138" s="68" t="s">
        <v>252</v>
      </c>
      <c r="BN1138" s="183" t="s">
        <v>692</v>
      </c>
      <c r="BO1138" s="82"/>
      <c r="BP1138" s="143"/>
    </row>
    <row r="1139" spans="55:68">
      <c r="BC1139" s="56" t="s">
        <v>229</v>
      </c>
      <c r="BD1139" s="53" t="s">
        <v>281</v>
      </c>
      <c r="BE1139" s="68" t="s">
        <v>6</v>
      </c>
      <c r="BN1139" s="183" t="s">
        <v>693</v>
      </c>
      <c r="BO1139" s="94"/>
      <c r="BP1139" s="143"/>
    </row>
    <row r="1140" spans="55:68">
      <c r="BC1140" s="56" t="s">
        <v>230</v>
      </c>
      <c r="BD1140" s="53" t="s">
        <v>282</v>
      </c>
      <c r="BE1140" s="68" t="s">
        <v>6</v>
      </c>
      <c r="BN1140" s="183" t="s">
        <v>694</v>
      </c>
      <c r="BO1140" s="82"/>
      <c r="BP1140" s="143"/>
    </row>
    <row r="1141" spans="55:68">
      <c r="BC1141" s="59" t="s">
        <v>231</v>
      </c>
      <c r="BD1141" s="60" t="s">
        <v>283</v>
      </c>
      <c r="BE1141" s="60" t="s">
        <v>211</v>
      </c>
      <c r="BN1141" s="183" t="s">
        <v>695</v>
      </c>
      <c r="BO1141" s="82"/>
      <c r="BP1141" s="143"/>
    </row>
    <row r="1142" spans="55:68">
      <c r="BN1142" s="183" t="s">
        <v>696</v>
      </c>
      <c r="BO1142" s="82"/>
      <c r="BP1142" s="143"/>
    </row>
    <row r="1143" spans="55:68">
      <c r="BN1143" s="183" t="s">
        <v>697</v>
      </c>
      <c r="BO1143" s="86"/>
      <c r="BP1143" s="143"/>
    </row>
    <row r="1144" spans="55:68">
      <c r="BN1144" s="183" t="s">
        <v>698</v>
      </c>
      <c r="BO1144" s="92"/>
      <c r="BP1144" s="143"/>
    </row>
    <row r="1145" spans="55:68">
      <c r="BN1145" s="183" t="s">
        <v>699</v>
      </c>
      <c r="BO1145" s="92"/>
      <c r="BP1145" s="143"/>
    </row>
    <row r="1146" spans="55:68">
      <c r="BN1146" s="183" t="s">
        <v>700</v>
      </c>
      <c r="BO1146" s="92"/>
      <c r="BP1146" s="143"/>
    </row>
    <row r="1147" spans="55:68">
      <c r="BN1147" s="183" t="s">
        <v>701</v>
      </c>
      <c r="BO1147" s="83"/>
      <c r="BP1147" s="143"/>
    </row>
    <row r="1148" spans="55:68">
      <c r="BN1148" s="183" t="s">
        <v>702</v>
      </c>
      <c r="BO1148" s="83"/>
      <c r="BP1148" s="143"/>
    </row>
    <row r="1149" spans="55:68">
      <c r="BN1149" s="183" t="s">
        <v>703</v>
      </c>
      <c r="BO1149" s="83"/>
      <c r="BP1149" s="143"/>
    </row>
    <row r="1150" spans="55:68">
      <c r="BN1150" s="183" t="s">
        <v>704</v>
      </c>
      <c r="BO1150" s="83"/>
      <c r="BP1150" s="143"/>
    </row>
    <row r="1151" spans="55:68">
      <c r="BN1151" s="183" t="s">
        <v>704</v>
      </c>
      <c r="BO1151" s="83"/>
      <c r="BP1151" s="143"/>
    </row>
    <row r="1152" spans="55:68">
      <c r="BN1152" s="183" t="s">
        <v>705</v>
      </c>
      <c r="BO1152" s="83"/>
      <c r="BP1152" s="143"/>
    </row>
    <row r="1153" spans="66:68">
      <c r="BN1153" s="183" t="s">
        <v>706</v>
      </c>
      <c r="BO1153" s="83"/>
      <c r="BP1153" s="143"/>
    </row>
    <row r="1154" spans="66:68">
      <c r="BN1154" s="183" t="s">
        <v>707</v>
      </c>
      <c r="BO1154" s="99"/>
      <c r="BP1154" s="143"/>
    </row>
    <row r="1155" spans="66:68">
      <c r="BN1155" s="183" t="s">
        <v>708</v>
      </c>
      <c r="BO1155" s="100"/>
      <c r="BP1155" s="143"/>
    </row>
    <row r="1156" spans="66:68">
      <c r="BN1156" s="183" t="s">
        <v>708</v>
      </c>
      <c r="BO1156" s="99"/>
      <c r="BP1156" s="143"/>
    </row>
    <row r="1157" spans="66:68">
      <c r="BN1157" s="183" t="s">
        <v>709</v>
      </c>
      <c r="BO1157" s="100"/>
      <c r="BP1157" s="143"/>
    </row>
    <row r="1158" spans="66:68">
      <c r="BN1158" s="183" t="s">
        <v>710</v>
      </c>
      <c r="BO1158" s="99"/>
      <c r="BP1158" s="143"/>
    </row>
    <row r="1159" spans="66:68">
      <c r="BN1159" s="183" t="s">
        <v>710</v>
      </c>
      <c r="BO1159" s="99"/>
      <c r="BP1159" s="143"/>
    </row>
    <row r="1160" spans="66:68">
      <c r="BN1160" s="183" t="s">
        <v>711</v>
      </c>
      <c r="BO1160" s="100"/>
      <c r="BP1160" s="143"/>
    </row>
    <row r="1161" spans="66:68">
      <c r="BN1161" s="183" t="s">
        <v>712</v>
      </c>
      <c r="BO1161" s="99"/>
      <c r="BP1161" s="143"/>
    </row>
    <row r="1162" spans="66:68">
      <c r="BN1162" s="183" t="s">
        <v>713</v>
      </c>
      <c r="BO1162" s="101"/>
      <c r="BP1162" s="143"/>
    </row>
    <row r="1163" spans="66:68">
      <c r="BN1163" s="183" t="s">
        <v>714</v>
      </c>
      <c r="BO1163" s="101"/>
      <c r="BP1163" s="143"/>
    </row>
    <row r="1164" spans="66:68">
      <c r="BN1164" s="183" t="s">
        <v>715</v>
      </c>
      <c r="BO1164" s="101"/>
      <c r="BP1164" s="143"/>
    </row>
    <row r="1165" spans="66:68">
      <c r="BN1165" s="183" t="s">
        <v>716</v>
      </c>
      <c r="BO1165" s="101"/>
      <c r="BP1165" s="143"/>
    </row>
    <row r="1166" spans="66:68">
      <c r="BN1166" s="183" t="s">
        <v>717</v>
      </c>
      <c r="BO1166" s="101"/>
      <c r="BP1166" s="143"/>
    </row>
    <row r="1167" spans="66:68">
      <c r="BN1167" s="183" t="s">
        <v>718</v>
      </c>
      <c r="BO1167" s="102"/>
      <c r="BP1167" s="143"/>
    </row>
    <row r="1168" spans="66:68">
      <c r="BN1168" s="183" t="s">
        <v>719</v>
      </c>
      <c r="BO1168" s="83"/>
      <c r="BP1168" s="143"/>
    </row>
    <row r="1169" spans="66:68">
      <c r="BN1169" s="183" t="s">
        <v>720</v>
      </c>
      <c r="BO1169" s="83"/>
      <c r="BP1169" s="143"/>
    </row>
    <row r="1170" spans="66:68">
      <c r="BN1170" s="183" t="s">
        <v>721</v>
      </c>
      <c r="BO1170" s="83"/>
      <c r="BP1170" s="143"/>
    </row>
    <row r="1171" spans="66:68">
      <c r="BN1171" s="183" t="s">
        <v>722</v>
      </c>
      <c r="BO1171" s="83"/>
      <c r="BP1171" s="143"/>
    </row>
    <row r="1172" spans="66:68">
      <c r="BN1172" s="183" t="s">
        <v>723</v>
      </c>
      <c r="BO1172" s="85"/>
      <c r="BP1172" s="143"/>
    </row>
    <row r="1173" spans="66:68">
      <c r="BN1173" s="183" t="s">
        <v>723</v>
      </c>
      <c r="BO1173" s="81"/>
      <c r="BP1173" s="143"/>
    </row>
    <row r="1174" spans="66:68">
      <c r="BN1174" s="183" t="s">
        <v>724</v>
      </c>
      <c r="BO1174" s="83"/>
      <c r="BP1174" s="143"/>
    </row>
    <row r="1175" spans="66:68">
      <c r="BN1175" s="183" t="s">
        <v>725</v>
      </c>
      <c r="BO1175" s="81"/>
      <c r="BP1175" s="143"/>
    </row>
    <row r="1176" spans="66:68">
      <c r="BN1176" s="183" t="s">
        <v>726</v>
      </c>
      <c r="BO1176" s="85"/>
      <c r="BP1176" s="143"/>
    </row>
    <row r="1177" spans="66:68">
      <c r="BN1177" s="183" t="s">
        <v>727</v>
      </c>
      <c r="BO1177" s="92"/>
      <c r="BP1177" s="143"/>
    </row>
    <row r="1178" spans="66:68">
      <c r="BN1178" s="183" t="s">
        <v>728</v>
      </c>
      <c r="BO1178" s="92"/>
      <c r="BP1178" s="143"/>
    </row>
    <row r="1179" spans="66:68">
      <c r="BN1179" s="183" t="s">
        <v>729</v>
      </c>
      <c r="BO1179" s="92"/>
      <c r="BP1179" s="143"/>
    </row>
    <row r="1180" spans="66:68">
      <c r="BN1180" s="183" t="s">
        <v>730</v>
      </c>
      <c r="BO1180" s="103"/>
      <c r="BP1180" s="143"/>
    </row>
    <row r="1181" spans="66:68">
      <c r="BN1181" s="183" t="s">
        <v>730</v>
      </c>
      <c r="BO1181" s="104"/>
      <c r="BP1181" s="143"/>
    </row>
    <row r="1182" spans="66:68">
      <c r="BN1182" s="183" t="s">
        <v>731</v>
      </c>
      <c r="BO1182" s="96"/>
      <c r="BP1182" s="143"/>
    </row>
    <row r="1183" spans="66:68">
      <c r="BN1183" s="183" t="s">
        <v>732</v>
      </c>
      <c r="BO1183" s="105"/>
      <c r="BP1183" s="143"/>
    </row>
    <row r="1184" spans="66:68">
      <c r="BN1184" s="183" t="s">
        <v>733</v>
      </c>
      <c r="BO1184" s="105"/>
      <c r="BP1184" s="143"/>
    </row>
    <row r="1185" spans="66:68">
      <c r="BN1185" s="183" t="s">
        <v>734</v>
      </c>
      <c r="BO1185" s="106"/>
      <c r="BP1185" s="143"/>
    </row>
    <row r="1186" spans="66:68">
      <c r="BN1186" s="183" t="s">
        <v>735</v>
      </c>
      <c r="BO1186" s="106"/>
      <c r="BP1186" s="143"/>
    </row>
    <row r="1187" spans="66:68">
      <c r="BN1187" s="183" t="s">
        <v>736</v>
      </c>
      <c r="BO1187" s="106"/>
      <c r="BP1187" s="143"/>
    </row>
    <row r="1188" spans="66:68">
      <c r="BN1188" s="183" t="s">
        <v>737</v>
      </c>
      <c r="BO1188" s="96"/>
      <c r="BP1188" s="143"/>
    </row>
    <row r="1189" spans="66:68">
      <c r="BN1189" s="183" t="s">
        <v>738</v>
      </c>
      <c r="BO1189" s="104"/>
      <c r="BP1189" s="143"/>
    </row>
    <row r="1190" spans="66:68">
      <c r="BN1190" s="183" t="s">
        <v>739</v>
      </c>
      <c r="BO1190" s="104"/>
      <c r="BP1190" s="143"/>
    </row>
    <row r="1191" spans="66:68">
      <c r="BN1191" s="183" t="s">
        <v>740</v>
      </c>
      <c r="BO1191" s="104"/>
      <c r="BP1191" s="143"/>
    </row>
    <row r="1192" spans="66:68">
      <c r="BN1192" s="183" t="s">
        <v>741</v>
      </c>
      <c r="BO1192" s="104"/>
      <c r="BP1192" s="143"/>
    </row>
    <row r="1193" spans="66:68">
      <c r="BN1193" s="183" t="s">
        <v>742</v>
      </c>
      <c r="BO1193" s="104"/>
      <c r="BP1193" s="143"/>
    </row>
    <row r="1194" spans="66:68">
      <c r="BN1194" s="183" t="s">
        <v>743</v>
      </c>
      <c r="BO1194" s="104"/>
      <c r="BP1194" s="143"/>
    </row>
    <row r="1195" spans="66:68">
      <c r="BN1195" s="183" t="s">
        <v>744</v>
      </c>
      <c r="BO1195" s="107"/>
      <c r="BP1195" s="143"/>
    </row>
    <row r="1196" spans="66:68">
      <c r="BN1196" s="183" t="s">
        <v>745</v>
      </c>
      <c r="BO1196" s="103"/>
      <c r="BP1196" s="143"/>
    </row>
    <row r="1197" spans="66:68">
      <c r="BN1197" s="183" t="s">
        <v>746</v>
      </c>
      <c r="BO1197" s="103"/>
      <c r="BP1197" s="143"/>
    </row>
    <row r="1198" spans="66:68">
      <c r="BN1198" s="183" t="s">
        <v>747</v>
      </c>
      <c r="BO1198" s="103"/>
      <c r="BP1198" s="143"/>
    </row>
    <row r="1199" spans="66:68">
      <c r="BN1199" s="183" t="s">
        <v>748</v>
      </c>
      <c r="BO1199" s="103"/>
      <c r="BP1199" s="143"/>
    </row>
    <row r="1200" spans="66:68">
      <c r="BN1200" s="183" t="s">
        <v>749</v>
      </c>
      <c r="BO1200" s="108"/>
      <c r="BP1200" s="143"/>
    </row>
    <row r="1201" spans="66:68">
      <c r="BN1201" s="183" t="s">
        <v>750</v>
      </c>
      <c r="BO1201" s="109"/>
      <c r="BP1201" s="143"/>
    </row>
    <row r="1202" spans="66:68">
      <c r="BN1202" s="183" t="s">
        <v>751</v>
      </c>
      <c r="BO1202" s="104"/>
      <c r="BP1202" s="143"/>
    </row>
    <row r="1203" spans="66:68">
      <c r="BN1203" s="183" t="s">
        <v>752</v>
      </c>
      <c r="BO1203" s="104"/>
      <c r="BP1203" s="143"/>
    </row>
    <row r="1204" spans="66:68">
      <c r="BN1204" s="183" t="s">
        <v>753</v>
      </c>
      <c r="BO1204" s="104"/>
      <c r="BP1204" s="143"/>
    </row>
    <row r="1205" spans="66:68">
      <c r="BN1205" s="183" t="s">
        <v>754</v>
      </c>
      <c r="BO1205" s="104"/>
      <c r="BP1205" s="143"/>
    </row>
    <row r="1206" spans="66:68">
      <c r="BN1206" s="183" t="s">
        <v>755</v>
      </c>
      <c r="BO1206" s="104"/>
      <c r="BP1206" s="143"/>
    </row>
    <row r="1207" spans="66:68">
      <c r="BN1207" s="183" t="s">
        <v>756</v>
      </c>
      <c r="BO1207" s="104"/>
      <c r="BP1207" s="143"/>
    </row>
    <row r="1208" spans="66:68">
      <c r="BN1208" s="183" t="s">
        <v>757</v>
      </c>
      <c r="BO1208" s="104"/>
      <c r="BP1208" s="143"/>
    </row>
    <row r="1209" spans="66:68">
      <c r="BN1209" s="183" t="s">
        <v>758</v>
      </c>
      <c r="BO1209" s="104"/>
      <c r="BP1209" s="143"/>
    </row>
    <row r="1210" spans="66:68">
      <c r="BN1210" s="183" t="s">
        <v>759</v>
      </c>
      <c r="BO1210" s="104"/>
      <c r="BP1210" s="143"/>
    </row>
    <row r="1211" spans="66:68">
      <c r="BN1211" s="183" t="s">
        <v>760</v>
      </c>
      <c r="BO1211" s="104"/>
      <c r="BP1211" s="143"/>
    </row>
    <row r="1212" spans="66:68">
      <c r="BN1212" s="183" t="s">
        <v>761</v>
      </c>
      <c r="BO1212" s="104"/>
      <c r="BP1212" s="143"/>
    </row>
    <row r="1213" spans="66:68">
      <c r="BN1213" s="183" t="s">
        <v>762</v>
      </c>
      <c r="BO1213" s="110"/>
      <c r="BP1213" s="143"/>
    </row>
    <row r="1214" spans="66:68">
      <c r="BN1214" s="183" t="s">
        <v>763</v>
      </c>
      <c r="BO1214" s="110"/>
      <c r="BP1214" s="143"/>
    </row>
    <row r="1215" spans="66:68">
      <c r="BN1215" s="183" t="s">
        <v>764</v>
      </c>
      <c r="BO1215" s="106"/>
      <c r="BP1215" s="143"/>
    </row>
    <row r="1216" spans="66:68">
      <c r="BN1216" s="183" t="s">
        <v>765</v>
      </c>
      <c r="BO1216" s="106"/>
      <c r="BP1216" s="143"/>
    </row>
    <row r="1217" spans="66:68">
      <c r="BN1217" s="183" t="s">
        <v>766</v>
      </c>
      <c r="BO1217" s="103"/>
      <c r="BP1217" s="143"/>
    </row>
    <row r="1218" spans="66:68">
      <c r="BN1218" s="183" t="s">
        <v>767</v>
      </c>
      <c r="BO1218" s="103"/>
      <c r="BP1218" s="143"/>
    </row>
    <row r="1219" spans="66:68">
      <c r="BN1219" s="183" t="s">
        <v>768</v>
      </c>
      <c r="BO1219" s="106"/>
      <c r="BP1219" s="143"/>
    </row>
    <row r="1220" spans="66:68">
      <c r="BN1220" s="183" t="s">
        <v>769</v>
      </c>
      <c r="BO1220" s="106"/>
      <c r="BP1220" s="143"/>
    </row>
    <row r="1221" spans="66:68">
      <c r="BN1221" s="183" t="s">
        <v>770</v>
      </c>
      <c r="BO1221" s="84"/>
      <c r="BP1221" s="143"/>
    </row>
    <row r="1222" spans="66:68">
      <c r="BN1222" s="183" t="s">
        <v>771</v>
      </c>
      <c r="BO1222" s="84"/>
      <c r="BP1222" s="143"/>
    </row>
    <row r="1223" spans="66:68">
      <c r="BN1223" s="183" t="s">
        <v>772</v>
      </c>
      <c r="BO1223" s="89"/>
      <c r="BP1223" s="143"/>
    </row>
    <row r="1224" spans="66:68">
      <c r="BN1224" s="183" t="s">
        <v>773</v>
      </c>
      <c r="BO1224" s="84"/>
      <c r="BP1224" s="143"/>
    </row>
    <row r="1225" spans="66:68">
      <c r="BN1225" s="183" t="s">
        <v>774</v>
      </c>
      <c r="BO1225" s="84"/>
      <c r="BP1225" s="143"/>
    </row>
    <row r="1226" spans="66:68">
      <c r="BN1226" s="183" t="s">
        <v>775</v>
      </c>
      <c r="BO1226" s="94"/>
      <c r="BP1226" s="143"/>
    </row>
    <row r="1227" spans="66:68">
      <c r="BN1227" s="183" t="s">
        <v>776</v>
      </c>
      <c r="BO1227" s="84"/>
      <c r="BP1227" s="143"/>
    </row>
    <row r="1228" spans="66:68">
      <c r="BN1228" s="183" t="s">
        <v>777</v>
      </c>
      <c r="BO1228" s="94"/>
      <c r="BP1228" s="143"/>
    </row>
    <row r="1229" spans="66:68">
      <c r="BN1229" s="183" t="s">
        <v>778</v>
      </c>
      <c r="BO1229" s="81"/>
      <c r="BP1229" s="143"/>
    </row>
    <row r="1230" spans="66:68">
      <c r="BN1230" s="183" t="s">
        <v>779</v>
      </c>
      <c r="BO1230" s="81"/>
      <c r="BP1230" s="143"/>
    </row>
    <row r="1231" spans="66:68">
      <c r="BN1231" s="183" t="s">
        <v>780</v>
      </c>
      <c r="BO1231" s="81"/>
      <c r="BP1231" s="143"/>
    </row>
    <row r="1232" spans="66:68">
      <c r="BN1232" s="183" t="s">
        <v>781</v>
      </c>
      <c r="BO1232" s="81"/>
      <c r="BP1232" s="143"/>
    </row>
    <row r="1233" spans="66:68">
      <c r="BN1233" s="183" t="s">
        <v>782</v>
      </c>
      <c r="BO1233" s="81"/>
      <c r="BP1233" s="143"/>
    </row>
    <row r="1234" spans="66:68">
      <c r="BN1234" s="183" t="s">
        <v>783</v>
      </c>
      <c r="BO1234" s="81"/>
      <c r="BP1234" s="143"/>
    </row>
    <row r="1235" spans="66:68">
      <c r="BN1235" s="183" t="s">
        <v>784</v>
      </c>
      <c r="BO1235" s="81"/>
      <c r="BP1235" s="143"/>
    </row>
    <row r="1236" spans="66:68">
      <c r="BN1236" s="183" t="s">
        <v>785</v>
      </c>
      <c r="BO1236" s="81"/>
      <c r="BP1236" s="143"/>
    </row>
    <row r="1237" spans="66:68">
      <c r="BN1237" s="183" t="s">
        <v>786</v>
      </c>
      <c r="BO1237" s="103"/>
      <c r="BP1237" s="143"/>
    </row>
    <row r="1238" spans="66:68">
      <c r="BN1238" s="183" t="s">
        <v>787</v>
      </c>
      <c r="BO1238" s="111"/>
      <c r="BP1238" s="143"/>
    </row>
    <row r="1239" spans="66:68">
      <c r="BO1239" s="81"/>
      <c r="BP1239" s="143"/>
    </row>
  </sheetData>
  <dataConsolidate/>
  <mergeCells count="126">
    <mergeCell ref="BC1096:BD1096"/>
    <mergeCell ref="BC999:BC1000"/>
    <mergeCell ref="BD999:BD1000"/>
    <mergeCell ref="BC1001:BC1004"/>
    <mergeCell ref="BD1001:BD1004"/>
    <mergeCell ref="BF1001:BF1004"/>
    <mergeCell ref="BC1005:BC1013"/>
    <mergeCell ref="BD1005:BD1013"/>
    <mergeCell ref="A36:Y36"/>
    <mergeCell ref="A37:B37"/>
    <mergeCell ref="C37:Y37"/>
    <mergeCell ref="A38:B38"/>
    <mergeCell ref="C38:Y38"/>
    <mergeCell ref="BC997:BF997"/>
    <mergeCell ref="A34:B34"/>
    <mergeCell ref="L34:M34"/>
    <mergeCell ref="N34:O34"/>
    <mergeCell ref="P34:Q34"/>
    <mergeCell ref="W34:X34"/>
    <mergeCell ref="A35:B35"/>
    <mergeCell ref="L35:M35"/>
    <mergeCell ref="N35:O35"/>
    <mergeCell ref="P35:Q35"/>
    <mergeCell ref="W35:X35"/>
    <mergeCell ref="A31:E31"/>
    <mergeCell ref="F31:J31"/>
    <mergeCell ref="K31:K33"/>
    <mergeCell ref="L31:Y31"/>
    <mergeCell ref="A32:B33"/>
    <mergeCell ref="C32:C33"/>
    <mergeCell ref="D32:D33"/>
    <mergeCell ref="E32:E33"/>
    <mergeCell ref="F32:F33"/>
    <mergeCell ref="G32:H33"/>
    <mergeCell ref="I32:I33"/>
    <mergeCell ref="J32:J33"/>
    <mergeCell ref="L32:Q32"/>
    <mergeCell ref="R32:V32"/>
    <mergeCell ref="W32:X33"/>
    <mergeCell ref="Y32:Y33"/>
    <mergeCell ref="L33:M33"/>
    <mergeCell ref="N33:O33"/>
    <mergeCell ref="P33:Q33"/>
    <mergeCell ref="S33:T33"/>
    <mergeCell ref="F28:G28"/>
    <mergeCell ref="I28:J28"/>
    <mergeCell ref="L28:N28"/>
    <mergeCell ref="A29:Y29"/>
    <mergeCell ref="A30:J30"/>
    <mergeCell ref="K30:Y30"/>
    <mergeCell ref="F26:G26"/>
    <mergeCell ref="I26:J26"/>
    <mergeCell ref="L26:N26"/>
    <mergeCell ref="F27:G27"/>
    <mergeCell ref="I27:J27"/>
    <mergeCell ref="L27:N27"/>
    <mergeCell ref="F24:G24"/>
    <mergeCell ref="I24:J24"/>
    <mergeCell ref="L24:N24"/>
    <mergeCell ref="F25:G25"/>
    <mergeCell ref="I25:J25"/>
    <mergeCell ref="L25:N25"/>
    <mergeCell ref="F22:G22"/>
    <mergeCell ref="I22:J22"/>
    <mergeCell ref="L22:N22"/>
    <mergeCell ref="F23:G23"/>
    <mergeCell ref="I23:J23"/>
    <mergeCell ref="L23:N23"/>
    <mergeCell ref="F20:G20"/>
    <mergeCell ref="I20:J20"/>
    <mergeCell ref="L20:N20"/>
    <mergeCell ref="F21:G21"/>
    <mergeCell ref="I21:J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8">
      <formula1>$AI$6:$AI$8</formula1>
    </dataValidation>
    <dataValidation type="list" allowBlank="1" showInputMessage="1" showErrorMessage="1" error="!!Debe elegir el tipo de indicador de la lista!!" prompt="!!Seleccione el tipo de indicador!!" sqref="H18:H28">
      <formula1>$AC$6:$AC$7</formula1>
    </dataValidation>
    <dataValidation allowBlank="1" showInputMessage="1" showErrorMessage="1" prompt="!!Registre la meta Programada al trimestre de reporte!!" sqref="V18:V28"/>
    <dataValidation allowBlank="1" showInputMessage="1" showErrorMessage="1" error="!!Registre en números relativos, la meta programada al trimestre de reporte!!" prompt="!!Registre en números relativos, la meta programada al trimestre de reporte!!" sqref="X18:X28"/>
    <dataValidation allowBlank="1" showInputMessage="1" showErrorMessage="1" error="!!Registre en números absolutos, la meta programada al trimestre de reporte!!" prompt="!!Registre en números absolutos, la meta programada al trimestre de reporte!!" sqref="W18:W28"/>
    <dataValidation type="list" allowBlank="1" showInputMessage="1" showErrorMessage="1" error="!!Debe seleccionar de la lista la frecuencia que mide el indicador!!" prompt="!!Seleccione la frecuencia para medir el indicador!!" sqref="L18:N28">
      <formula1>$Z$6:$Z$13</formula1>
    </dataValidation>
    <dataValidation type="list" allowBlank="1" showInputMessage="1" showErrorMessage="1" error="!!Debe seleccionar de la lista el sentido de medición del indicador!!!!" prompt="!!Seleccione el sentido de medición del indicador!!" sqref="K18:K28">
      <formula1>$AF$6:$AF$7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28">
      <formula1>$AE$6:$AE$10</formula1>
    </dataValidation>
    <dataValidation type="list" allowBlank="1" showInputMessage="1" showErrorMessage="1" error="No puede cambiar el Nombre del  Programa, sólo ebe seleccionarlo.  " sqref="B7:H7">
      <formula1>$BB$998:$BB$1067</formula1>
    </dataValidation>
    <dataValidation type="custom" allowBlank="1" showInputMessage="1" showErrorMessage="1" error="!! No modifique esta información !!" sqref="A6:Y6 A7 I7 N7 U7:V7 A8:Y8 A9:P9 Q9:S11 J10:J11 A10:A11 A12:Y12 A13 D13 I13 N13:O13 A14:Y17 A29:Y33 A36:Y36 E34:E35 J34:K35 P34:Q35 V34:Y35">
      <formula1>0</formula1>
    </dataValidation>
    <dataValidation type="custom" allowBlank="1" showInputMessage="1" showErrorMessage="1" error="!!No modifique esta información!!" sqref="A34:B35">
      <formula1>0</formula1>
    </dataValidation>
    <dataValidation type="list" allowBlank="1" showInputMessage="1" showErrorMessage="1" sqref="P13">
      <formula1>$BN$998:$BN$1238</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$BJ$998:$BJ$1018</formula1>
    </dataValidation>
    <dataValidation type="list" allowBlank="1" showInputMessage="1" showErrorMessage="1" error="!!Debe elegir la dimennsión que mide el indicador!!" prompt="!!Seleccione la dimensión que mide el indicador!!" sqref="J18:J20 I18:I28">
      <formula1>$AD$6:$AD$9</formula1>
    </dataValidation>
    <dataValidation type="list" allowBlank="1" showInputMessage="1" showErrorMessage="1" sqref="G34:G35 S34:S35">
      <formula1>$AH$6:$AH$20</formula1>
    </dataValidation>
    <dataValidation type="list" allowBlank="1" showInputMessage="1" showErrorMessage="1" sqref="E11:I11">
      <formula1>$BH$998:$BH$1068</formula1>
    </dataValidation>
    <dataValidation type="list" allowBlank="1" showInputMessage="1" showErrorMessage="1" sqref="T9">
      <formula1>$BO$997:$BO$1003</formula1>
    </dataValidation>
    <dataValidation type="list" allowBlank="1" showInputMessage="1" showErrorMessage="1" sqref="B11:D11">
      <formula1>$BH$998:$BH$1067</formula1>
    </dataValidation>
    <dataValidation type="list" allowBlank="1" showInputMessage="1" showErrorMessage="1" sqref="B10:I10">
      <formula1>$BG$998:$BG$1002</formula1>
    </dataValidation>
    <dataValidation type="list" allowBlank="1" showInputMessage="1" showErrorMessage="1" sqref="J13">
      <formula1>$BM$999:$BM$1111</formula1>
    </dataValidation>
    <dataValidation type="list" allowBlank="1" showInputMessage="1" showErrorMessage="1" sqref="E13">
      <formula1>$BL$999:$BL$1026</formula1>
    </dataValidation>
    <dataValidation type="list" allowBlank="1" showInputMessage="1" showErrorMessage="1" sqref="B18">
      <formula1>FINES</formula1>
    </dataValidation>
    <dataValidation type="list" allowBlank="1" showInputMessage="1" showErrorMessage="1" sqref="B13:C13">
      <formula1>$BK$998:$BK$1001</formula1>
    </dataValidation>
    <dataValidation type="list" allowBlank="1" showInputMessage="1" showErrorMessage="1" sqref="K10:M10">
      <formula1>$BI$998:$BI$1041</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$BC$1067:$BC$1094</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36"/>
  <sheetViews>
    <sheetView showGridLines="0" view="pageBreakPreview" topLeftCell="A2" zoomScaleNormal="80" zoomScaleSheetLayoutView="100" workbookViewId="0">
      <selection activeCell="B11" sqref="B11:D11"/>
    </sheetView>
  </sheetViews>
  <sheetFormatPr baseColWidth="10" defaultRowHeight="15"/>
  <cols>
    <col min="1" max="1" width="18.2851562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0.5703125" style="1" customWidth="1"/>
    <col min="9" max="9" width="12" style="1" customWidth="1"/>
    <col min="10" max="10" width="11.4257812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9.7109375" style="1" customWidth="1"/>
    <col min="17" max="17" width="7.140625" style="1" hidden="1" customWidth="1"/>
    <col min="18" max="18" width="9.42578125" style="1" customWidth="1"/>
    <col min="19" max="19" width="9.5703125" style="1" customWidth="1"/>
    <col min="20" max="20" width="8.85546875" style="1" customWidth="1"/>
    <col min="21" max="21" width="9.28515625" style="1" customWidth="1"/>
    <col min="22" max="22" width="10.7109375" style="1" bestFit="1" customWidth="1"/>
    <col min="23" max="23" width="9.7109375"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2"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251"/>
      <c r="C1" s="251"/>
      <c r="D1" s="251"/>
      <c r="E1" s="251"/>
      <c r="F1" s="251"/>
      <c r="G1" s="251"/>
      <c r="H1" s="251"/>
      <c r="I1" s="251"/>
      <c r="J1" s="251"/>
      <c r="K1" s="251"/>
      <c r="L1" s="251"/>
      <c r="M1" s="251"/>
      <c r="N1" s="251"/>
      <c r="O1" s="251"/>
      <c r="P1" s="251"/>
      <c r="Q1" s="251"/>
      <c r="R1" s="251"/>
      <c r="S1" s="251"/>
      <c r="T1" s="251"/>
      <c r="AD1" s="143"/>
    </row>
    <row r="2" spans="1:54" s="13" customFormat="1" ht="14.25" customHeight="1">
      <c r="A2" s="252" t="s">
        <v>54</v>
      </c>
      <c r="B2" s="252"/>
      <c r="C2" s="252"/>
      <c r="D2" s="252"/>
      <c r="E2" s="252"/>
      <c r="F2" s="252"/>
      <c r="G2" s="252"/>
      <c r="H2" s="252"/>
      <c r="I2" s="252"/>
      <c r="J2" s="252"/>
      <c r="K2" s="252"/>
      <c r="L2" s="252"/>
      <c r="M2" s="252"/>
      <c r="N2" s="252"/>
      <c r="O2" s="252"/>
      <c r="P2" s="252"/>
      <c r="Q2" s="252"/>
      <c r="R2" s="252"/>
      <c r="S2" s="252"/>
      <c r="T2" s="252"/>
      <c r="U2" s="252"/>
      <c r="V2" s="14"/>
      <c r="W2" s="253" t="s">
        <v>55</v>
      </c>
      <c r="X2" s="253"/>
      <c r="Y2" s="253"/>
      <c r="AA2" s="22" t="s">
        <v>91</v>
      </c>
      <c r="AD2" s="143"/>
    </row>
    <row r="3" spans="1:54" s="13" customFormat="1" ht="18" customHeight="1">
      <c r="A3" s="254"/>
      <c r="B3" s="254"/>
      <c r="C3" s="254"/>
      <c r="D3" s="254"/>
      <c r="E3" s="254"/>
      <c r="F3" s="254"/>
      <c r="G3" s="254"/>
      <c r="H3" s="254"/>
      <c r="I3" s="254"/>
      <c r="J3" s="254"/>
      <c r="K3" s="254"/>
      <c r="L3" s="254"/>
      <c r="M3" s="254"/>
      <c r="N3" s="254"/>
      <c r="O3" s="254"/>
      <c r="P3" s="254"/>
      <c r="Q3" s="254"/>
      <c r="R3" s="254"/>
      <c r="S3" s="254"/>
      <c r="T3" s="254"/>
      <c r="U3" s="254"/>
      <c r="V3" s="14"/>
      <c r="W3" s="255" t="s">
        <v>90</v>
      </c>
      <c r="X3" s="255"/>
      <c r="Y3" s="160" t="s">
        <v>94</v>
      </c>
      <c r="AA3" s="22" t="s">
        <v>92</v>
      </c>
      <c r="AD3" s="143"/>
    </row>
    <row r="4" spans="1:54" s="13" customFormat="1" ht="15.75" customHeight="1">
      <c r="A4" s="256"/>
      <c r="B4" s="256"/>
      <c r="C4" s="256"/>
      <c r="D4" s="256"/>
      <c r="E4" s="256"/>
      <c r="F4" s="256"/>
      <c r="G4" s="256"/>
      <c r="H4" s="256"/>
      <c r="I4" s="256"/>
      <c r="J4" s="256"/>
      <c r="K4" s="256"/>
      <c r="L4" s="256"/>
      <c r="M4" s="256"/>
      <c r="N4" s="256"/>
      <c r="O4" s="256"/>
      <c r="P4" s="256"/>
      <c r="Q4" s="256"/>
      <c r="R4" s="256"/>
      <c r="S4" s="256"/>
      <c r="T4" s="256"/>
      <c r="U4" s="256"/>
      <c r="V4" s="14"/>
      <c r="W4" s="21"/>
      <c r="X4" s="21"/>
      <c r="Y4" s="21"/>
      <c r="AA4" s="22" t="s">
        <v>93</v>
      </c>
      <c r="AD4" s="143"/>
    </row>
    <row r="5" spans="1:54" s="13" customFormat="1" ht="21.75" customHeight="1" thickBot="1">
      <c r="C5" s="14"/>
      <c r="D5" s="14"/>
      <c r="E5" s="14"/>
      <c r="F5" s="14"/>
      <c r="G5" s="14"/>
      <c r="H5" s="14"/>
      <c r="I5" s="14"/>
      <c r="J5" s="14"/>
      <c r="K5" s="14"/>
      <c r="L5" s="14"/>
      <c r="M5" s="14"/>
      <c r="N5" s="14"/>
      <c r="O5" s="14"/>
      <c r="P5" s="19"/>
      <c r="Q5" s="19"/>
      <c r="R5" s="14"/>
      <c r="S5" s="19"/>
      <c r="T5" s="14"/>
      <c r="U5" s="14"/>
      <c r="V5" s="14"/>
      <c r="W5" s="179" t="s">
        <v>894</v>
      </c>
      <c r="X5" s="179"/>
      <c r="Y5" s="180">
        <v>43129</v>
      </c>
      <c r="AA5" s="23" t="s">
        <v>94</v>
      </c>
      <c r="AD5" s="143" t="s">
        <v>844</v>
      </c>
      <c r="AI5" s="70" t="s">
        <v>843</v>
      </c>
    </row>
    <row r="6" spans="1:54" s="15" customFormat="1" ht="19.5" thickBot="1">
      <c r="A6" s="236" t="s">
        <v>34</v>
      </c>
      <c r="B6" s="237"/>
      <c r="C6" s="237"/>
      <c r="D6" s="237"/>
      <c r="E6" s="237"/>
      <c r="F6" s="237"/>
      <c r="G6" s="237"/>
      <c r="H6" s="237"/>
      <c r="I6" s="237"/>
      <c r="J6" s="237"/>
      <c r="K6" s="237"/>
      <c r="L6" s="237"/>
      <c r="M6" s="237"/>
      <c r="N6" s="237"/>
      <c r="O6" s="237"/>
      <c r="P6" s="237"/>
      <c r="Q6" s="237"/>
      <c r="R6" s="237"/>
      <c r="S6" s="237"/>
      <c r="T6" s="237"/>
      <c r="U6" s="237"/>
      <c r="V6" s="237"/>
      <c r="W6" s="237"/>
      <c r="X6" s="237"/>
      <c r="Y6" s="239"/>
      <c r="Z6" s="18" t="s">
        <v>75</v>
      </c>
      <c r="AA6" s="1" t="s">
        <v>86</v>
      </c>
      <c r="AC6" s="1" t="s">
        <v>73</v>
      </c>
      <c r="AD6" s="132" t="s">
        <v>69</v>
      </c>
      <c r="AE6" s="132" t="s">
        <v>77</v>
      </c>
      <c r="AF6" s="133" t="s">
        <v>68</v>
      </c>
      <c r="AG6" s="1">
        <v>2013</v>
      </c>
      <c r="AH6" s="134" t="s">
        <v>850</v>
      </c>
      <c r="AI6" s="142" t="s">
        <v>840</v>
      </c>
      <c r="BA6" s="13"/>
      <c r="BB6" s="13"/>
    </row>
    <row r="7" spans="1:54" ht="30.75" customHeight="1" thickBot="1">
      <c r="A7" s="153" t="s">
        <v>827</v>
      </c>
      <c r="B7" s="240" t="s">
        <v>134</v>
      </c>
      <c r="C7" s="241"/>
      <c r="D7" s="241"/>
      <c r="E7" s="241"/>
      <c r="F7" s="241"/>
      <c r="G7" s="241"/>
      <c r="H7" s="242"/>
      <c r="I7" s="158" t="s">
        <v>242</v>
      </c>
      <c r="J7" s="144" t="s">
        <v>224</v>
      </c>
      <c r="K7" s="243" t="s">
        <v>277</v>
      </c>
      <c r="L7" s="244"/>
      <c r="M7" s="245"/>
      <c r="N7" s="153" t="s">
        <v>64</v>
      </c>
      <c r="O7" s="243" t="s">
        <v>258</v>
      </c>
      <c r="P7" s="244"/>
      <c r="Q7" s="244"/>
      <c r="R7" s="244"/>
      <c r="S7" s="244"/>
      <c r="T7" s="245"/>
      <c r="U7" s="246" t="s">
        <v>789</v>
      </c>
      <c r="V7" s="247"/>
      <c r="W7" s="248" t="s">
        <v>258</v>
      </c>
      <c r="X7" s="249"/>
      <c r="Y7" s="250"/>
      <c r="Z7" s="18" t="s">
        <v>66</v>
      </c>
      <c r="AA7" s="1" t="s">
        <v>87</v>
      </c>
      <c r="AC7" s="1" t="s">
        <v>74</v>
      </c>
      <c r="AD7" s="132" t="s">
        <v>70</v>
      </c>
      <c r="AE7" s="132" t="s">
        <v>78</v>
      </c>
      <c r="AF7" s="133" t="s">
        <v>820</v>
      </c>
      <c r="AG7" s="1">
        <v>2014</v>
      </c>
      <c r="AH7" s="134" t="s">
        <v>851</v>
      </c>
      <c r="AI7" s="142" t="s">
        <v>841</v>
      </c>
      <c r="BA7" s="13"/>
      <c r="BB7" s="13"/>
    </row>
    <row r="8" spans="1:54" s="15" customFormat="1" ht="19.5" thickBot="1">
      <c r="A8" s="236" t="s">
        <v>36</v>
      </c>
      <c r="B8" s="237"/>
      <c r="C8" s="237"/>
      <c r="D8" s="237"/>
      <c r="E8" s="237"/>
      <c r="F8" s="237"/>
      <c r="G8" s="237"/>
      <c r="H8" s="237"/>
      <c r="I8" s="237"/>
      <c r="J8" s="237"/>
      <c r="K8" s="237"/>
      <c r="L8" s="237"/>
      <c r="M8" s="237"/>
      <c r="N8" s="237"/>
      <c r="O8" s="237"/>
      <c r="P8" s="237"/>
      <c r="Q8" s="237"/>
      <c r="R8" s="237"/>
      <c r="S8" s="237"/>
      <c r="T8" s="237"/>
      <c r="U8" s="237"/>
      <c r="V8" s="237"/>
      <c r="W8" s="237"/>
      <c r="X8" s="237"/>
      <c r="Y8" s="239"/>
      <c r="Z8" s="145" t="s">
        <v>76</v>
      </c>
      <c r="AA8" s="1" t="s">
        <v>88</v>
      </c>
      <c r="AD8" s="132" t="s">
        <v>71</v>
      </c>
      <c r="AE8" s="132" t="s">
        <v>79</v>
      </c>
      <c r="AG8" s="1">
        <v>2015</v>
      </c>
      <c r="AH8" s="134" t="s">
        <v>852</v>
      </c>
      <c r="AI8" s="142" t="s">
        <v>842</v>
      </c>
      <c r="BA8" s="13"/>
      <c r="BB8" s="13"/>
    </row>
    <row r="9" spans="1:54" ht="16.5" customHeight="1" thickBot="1">
      <c r="A9" s="271" t="s">
        <v>37</v>
      </c>
      <c r="B9" s="272"/>
      <c r="C9" s="272"/>
      <c r="D9" s="272"/>
      <c r="E9" s="272"/>
      <c r="F9" s="272"/>
      <c r="G9" s="272"/>
      <c r="H9" s="272"/>
      <c r="I9" s="273"/>
      <c r="J9" s="274" t="s">
        <v>829</v>
      </c>
      <c r="K9" s="275"/>
      <c r="L9" s="275"/>
      <c r="M9" s="275"/>
      <c r="N9" s="275"/>
      <c r="O9" s="275"/>
      <c r="P9" s="276"/>
      <c r="Q9" s="277" t="s">
        <v>795</v>
      </c>
      <c r="R9" s="277"/>
      <c r="S9" s="277"/>
      <c r="T9" s="243" t="s">
        <v>791</v>
      </c>
      <c r="U9" s="244"/>
      <c r="V9" s="244"/>
      <c r="W9" s="244"/>
      <c r="X9" s="244"/>
      <c r="Y9" s="280"/>
      <c r="Z9" s="18" t="s">
        <v>67</v>
      </c>
      <c r="AA9" s="1" t="s">
        <v>89</v>
      </c>
      <c r="AD9" s="132" t="s">
        <v>72</v>
      </c>
      <c r="AE9" s="132" t="s">
        <v>80</v>
      </c>
      <c r="AG9" s="1">
        <v>2016</v>
      </c>
      <c r="AH9" s="134" t="s">
        <v>853</v>
      </c>
      <c r="BA9" s="13"/>
      <c r="BB9" s="13"/>
    </row>
    <row r="10" spans="1:54" ht="27.75" customHeight="1" thickBot="1">
      <c r="A10" s="154" t="s">
        <v>828</v>
      </c>
      <c r="B10" s="287" t="s">
        <v>336</v>
      </c>
      <c r="C10" s="288"/>
      <c r="D10" s="288"/>
      <c r="E10" s="288"/>
      <c r="F10" s="288"/>
      <c r="G10" s="288"/>
      <c r="H10" s="288"/>
      <c r="I10" s="289"/>
      <c r="J10" s="161" t="s">
        <v>788</v>
      </c>
      <c r="K10" s="290" t="s">
        <v>309</v>
      </c>
      <c r="L10" s="291"/>
      <c r="M10" s="291"/>
      <c r="N10" s="291"/>
      <c r="O10" s="291"/>
      <c r="P10" s="292"/>
      <c r="Q10" s="278"/>
      <c r="R10" s="278"/>
      <c r="S10" s="278"/>
      <c r="T10" s="281"/>
      <c r="U10" s="282"/>
      <c r="V10" s="282"/>
      <c r="W10" s="282"/>
      <c r="X10" s="282"/>
      <c r="Y10" s="283"/>
      <c r="Z10" s="18" t="s">
        <v>66</v>
      </c>
      <c r="AE10" s="132" t="s">
        <v>845</v>
      </c>
      <c r="AG10" s="1">
        <v>2017</v>
      </c>
      <c r="AH10" s="134" t="s">
        <v>854</v>
      </c>
      <c r="BA10" s="13"/>
      <c r="BB10" s="13"/>
    </row>
    <row r="11" spans="1:54" ht="90.75" customHeight="1" thickBot="1">
      <c r="A11" s="155" t="s">
        <v>65</v>
      </c>
      <c r="B11" s="293" t="s">
        <v>378</v>
      </c>
      <c r="C11" s="294"/>
      <c r="D11" s="294"/>
      <c r="E11" s="293"/>
      <c r="F11" s="294"/>
      <c r="G11" s="294"/>
      <c r="H11" s="294"/>
      <c r="I11" s="295"/>
      <c r="J11" s="162" t="s">
        <v>65</v>
      </c>
      <c r="K11" s="394" t="s">
        <v>861</v>
      </c>
      <c r="L11" s="395"/>
      <c r="M11" s="395"/>
      <c r="N11" s="395"/>
      <c r="O11" s="395"/>
      <c r="P11" s="396"/>
      <c r="Q11" s="279"/>
      <c r="R11" s="279"/>
      <c r="S11" s="279"/>
      <c r="T11" s="284"/>
      <c r="U11" s="285"/>
      <c r="V11" s="285"/>
      <c r="W11" s="285"/>
      <c r="X11" s="285"/>
      <c r="Y11" s="286"/>
      <c r="Z11" s="18" t="s">
        <v>26</v>
      </c>
      <c r="AG11" s="1">
        <v>2018</v>
      </c>
      <c r="AH11" s="134" t="s">
        <v>855</v>
      </c>
      <c r="BA11" s="13"/>
      <c r="BB11" s="13"/>
    </row>
    <row r="12" spans="1:54" ht="15.75" customHeight="1" thickTop="1" thickBot="1">
      <c r="A12" s="257" t="s">
        <v>38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18" t="s">
        <v>82</v>
      </c>
      <c r="AG12" s="1">
        <v>2019</v>
      </c>
      <c r="AH12" s="134" t="s">
        <v>849</v>
      </c>
      <c r="BA12" s="13"/>
      <c r="BB12" s="13"/>
    </row>
    <row r="13" spans="1:54" ht="34.5" customHeight="1" thickTop="1" thickBot="1">
      <c r="A13" s="156" t="s">
        <v>819</v>
      </c>
      <c r="B13" s="260" t="s">
        <v>413</v>
      </c>
      <c r="C13" s="261"/>
      <c r="D13" s="157" t="s">
        <v>818</v>
      </c>
      <c r="E13" s="262" t="s">
        <v>432</v>
      </c>
      <c r="F13" s="263"/>
      <c r="G13" s="263"/>
      <c r="H13" s="264"/>
      <c r="I13" s="163" t="s">
        <v>817</v>
      </c>
      <c r="J13" s="265" t="s">
        <v>477</v>
      </c>
      <c r="K13" s="266"/>
      <c r="L13" s="266"/>
      <c r="M13" s="267"/>
      <c r="N13" s="268" t="s">
        <v>816</v>
      </c>
      <c r="O13" s="269"/>
      <c r="P13" s="391" t="s">
        <v>652</v>
      </c>
      <c r="Q13" s="392"/>
      <c r="R13" s="392"/>
      <c r="S13" s="392"/>
      <c r="T13" s="392"/>
      <c r="U13" s="392"/>
      <c r="V13" s="392"/>
      <c r="W13" s="392"/>
      <c r="X13" s="392"/>
      <c r="Y13" s="393"/>
      <c r="Z13" s="18" t="s">
        <v>83</v>
      </c>
      <c r="AG13" s="1">
        <v>2020</v>
      </c>
      <c r="AH13" s="134" t="s">
        <v>856</v>
      </c>
      <c r="BA13" s="13"/>
      <c r="BB13" s="13"/>
    </row>
    <row r="14" spans="1:54" ht="15.75" thickBot="1">
      <c r="A14" s="299" t="s">
        <v>31</v>
      </c>
      <c r="B14" s="300"/>
      <c r="C14" s="300"/>
      <c r="D14" s="300"/>
      <c r="E14" s="300"/>
      <c r="F14" s="300"/>
      <c r="G14" s="300"/>
      <c r="H14" s="300"/>
      <c r="I14" s="300"/>
      <c r="J14" s="300"/>
      <c r="K14" s="300"/>
      <c r="L14" s="300"/>
      <c r="M14" s="300"/>
      <c r="N14" s="300"/>
      <c r="O14" s="300"/>
      <c r="P14" s="300"/>
      <c r="Q14" s="300"/>
      <c r="R14" s="300"/>
      <c r="S14" s="300"/>
      <c r="T14" s="300"/>
      <c r="U14" s="300"/>
      <c r="V14" s="300"/>
      <c r="W14" s="300"/>
      <c r="X14" s="301"/>
      <c r="Y14" s="302"/>
      <c r="AG14" s="1">
        <v>2021</v>
      </c>
      <c r="BA14" s="13"/>
      <c r="BB14" s="13"/>
    </row>
    <row r="15" spans="1:54" ht="26.25" customHeight="1" thickBot="1">
      <c r="A15" s="303" t="s">
        <v>24</v>
      </c>
      <c r="B15" s="305" t="s">
        <v>834</v>
      </c>
      <c r="C15" s="307" t="s">
        <v>30</v>
      </c>
      <c r="D15" s="307"/>
      <c r="E15" s="307"/>
      <c r="F15" s="307"/>
      <c r="G15" s="307"/>
      <c r="H15" s="307"/>
      <c r="I15" s="307"/>
      <c r="J15" s="307"/>
      <c r="K15" s="307"/>
      <c r="L15" s="307"/>
      <c r="M15" s="307"/>
      <c r="N15" s="307"/>
      <c r="O15" s="307"/>
      <c r="P15" s="307"/>
      <c r="Q15" s="307"/>
      <c r="R15" s="307"/>
      <c r="S15" s="307"/>
      <c r="T15" s="307"/>
      <c r="U15" s="307"/>
      <c r="V15" s="307"/>
      <c r="W15" s="305" t="s">
        <v>84</v>
      </c>
      <c r="X15" s="305"/>
      <c r="Y15" s="308" t="s">
        <v>53</v>
      </c>
      <c r="AG15" s="1">
        <v>2022</v>
      </c>
      <c r="BA15" s="13"/>
      <c r="BB15" s="13"/>
    </row>
    <row r="16" spans="1:54" ht="31.5" customHeight="1" thickBot="1">
      <c r="A16" s="304"/>
      <c r="B16" s="306"/>
      <c r="C16" s="310" t="s">
        <v>0</v>
      </c>
      <c r="D16" s="310" t="s">
        <v>1</v>
      </c>
      <c r="E16" s="310" t="s">
        <v>2</v>
      </c>
      <c r="F16" s="312" t="s">
        <v>28</v>
      </c>
      <c r="G16" s="313"/>
      <c r="H16" s="310" t="s">
        <v>846</v>
      </c>
      <c r="I16" s="312" t="s">
        <v>847</v>
      </c>
      <c r="J16" s="313"/>
      <c r="K16" s="310" t="s">
        <v>25</v>
      </c>
      <c r="L16" s="312" t="s">
        <v>29</v>
      </c>
      <c r="M16" s="332"/>
      <c r="N16" s="313"/>
      <c r="O16" s="306" t="s">
        <v>3</v>
      </c>
      <c r="P16" s="306"/>
      <c r="Q16" s="306"/>
      <c r="R16" s="306"/>
      <c r="S16" s="306"/>
      <c r="T16" s="306"/>
      <c r="U16" s="306" t="s">
        <v>835</v>
      </c>
      <c r="V16" s="306"/>
      <c r="W16" s="306" t="s">
        <v>27</v>
      </c>
      <c r="X16" s="306"/>
      <c r="Y16" s="309"/>
      <c r="AG16" s="1">
        <v>2023</v>
      </c>
      <c r="BA16" s="13"/>
      <c r="BB16" s="13"/>
    </row>
    <row r="17" spans="1:54" ht="22.5" customHeight="1" thickBot="1">
      <c r="A17" s="304"/>
      <c r="B17" s="306"/>
      <c r="C17" s="311"/>
      <c r="D17" s="311"/>
      <c r="E17" s="311"/>
      <c r="F17" s="314"/>
      <c r="G17" s="315"/>
      <c r="H17" s="305"/>
      <c r="I17" s="314"/>
      <c r="J17" s="315"/>
      <c r="K17" s="305"/>
      <c r="L17" s="314"/>
      <c r="M17" s="333"/>
      <c r="N17" s="315"/>
      <c r="O17" s="164">
        <v>2013</v>
      </c>
      <c r="P17" s="164">
        <v>2014</v>
      </c>
      <c r="Q17" s="164">
        <v>2015</v>
      </c>
      <c r="R17" s="164">
        <v>2015</v>
      </c>
      <c r="S17" s="164">
        <v>2016</v>
      </c>
      <c r="T17" s="164"/>
      <c r="U17" s="165" t="s">
        <v>836</v>
      </c>
      <c r="V17" s="165" t="s">
        <v>837</v>
      </c>
      <c r="W17" s="164" t="s">
        <v>838</v>
      </c>
      <c r="X17" s="164" t="s">
        <v>839</v>
      </c>
      <c r="Y17" s="307"/>
      <c r="AG17" s="1">
        <v>2024</v>
      </c>
      <c r="BA17" s="13"/>
      <c r="BB17" s="13"/>
    </row>
    <row r="18" spans="1:54" ht="62.25" customHeight="1" thickBot="1">
      <c r="A18" s="148" t="s">
        <v>8</v>
      </c>
      <c r="B18" s="172" t="s">
        <v>805</v>
      </c>
      <c r="C18" s="146"/>
      <c r="D18" s="146"/>
      <c r="E18" s="146"/>
      <c r="F18" s="318"/>
      <c r="G18" s="319"/>
      <c r="H18" s="147"/>
      <c r="I18" s="318"/>
      <c r="J18" s="319"/>
      <c r="K18" s="147"/>
      <c r="L18" s="318"/>
      <c r="M18" s="399"/>
      <c r="N18" s="319"/>
      <c r="O18" s="16"/>
      <c r="P18" s="16"/>
      <c r="Q18" s="16"/>
      <c r="R18" s="16"/>
      <c r="S18" s="16"/>
      <c r="T18" s="16"/>
      <c r="U18" s="140"/>
      <c r="V18" s="140"/>
      <c r="W18" s="141"/>
      <c r="X18" s="140"/>
      <c r="Y18" s="159"/>
      <c r="BA18" s="13"/>
      <c r="BB18" s="13"/>
    </row>
    <row r="19" spans="1:54" s="142" customFormat="1" ht="105.75" thickBot="1">
      <c r="A19" s="148" t="s">
        <v>9</v>
      </c>
      <c r="B19" s="149" t="s">
        <v>862</v>
      </c>
      <c r="C19" s="16" t="s">
        <v>863</v>
      </c>
      <c r="D19" s="16" t="s">
        <v>864</v>
      </c>
      <c r="E19" s="16" t="s">
        <v>865</v>
      </c>
      <c r="F19" s="316" t="s">
        <v>866</v>
      </c>
      <c r="G19" s="317"/>
      <c r="H19" s="138" t="s">
        <v>73</v>
      </c>
      <c r="I19" s="318" t="s">
        <v>69</v>
      </c>
      <c r="J19" s="319"/>
      <c r="K19" s="138" t="s">
        <v>68</v>
      </c>
      <c r="L19" s="316" t="s">
        <v>26</v>
      </c>
      <c r="M19" s="418"/>
      <c r="N19" s="317"/>
      <c r="O19" s="16"/>
      <c r="P19" s="16"/>
      <c r="Q19" s="16"/>
      <c r="R19" s="16"/>
      <c r="S19" s="174">
        <v>0.02</v>
      </c>
      <c r="T19" s="16"/>
      <c r="U19" s="140">
        <v>0.02</v>
      </c>
      <c r="V19" s="140">
        <v>0.02</v>
      </c>
      <c r="W19" s="141">
        <v>2</v>
      </c>
      <c r="X19" s="140">
        <v>0.02</v>
      </c>
      <c r="Y19" s="159"/>
      <c r="BA19" s="143"/>
      <c r="BB19" s="143"/>
    </row>
    <row r="20" spans="1:54" s="142" customFormat="1" ht="105" customHeight="1" thickBot="1">
      <c r="A20" s="139" t="s">
        <v>867</v>
      </c>
      <c r="B20" s="149" t="s">
        <v>869</v>
      </c>
      <c r="C20" s="16" t="s">
        <v>868</v>
      </c>
      <c r="D20" s="16" t="s">
        <v>870</v>
      </c>
      <c r="E20" s="16" t="s">
        <v>871</v>
      </c>
      <c r="F20" s="316" t="s">
        <v>77</v>
      </c>
      <c r="G20" s="317"/>
      <c r="H20" s="138" t="s">
        <v>74</v>
      </c>
      <c r="I20" s="318" t="s">
        <v>69</v>
      </c>
      <c r="J20" s="319"/>
      <c r="K20" s="138" t="s">
        <v>68</v>
      </c>
      <c r="L20" s="316" t="s">
        <v>76</v>
      </c>
      <c r="M20" s="418"/>
      <c r="N20" s="317"/>
      <c r="O20" s="16"/>
      <c r="P20" s="16"/>
      <c r="Q20" s="16"/>
      <c r="R20" s="173"/>
      <c r="S20" s="178">
        <v>4</v>
      </c>
      <c r="T20" s="17"/>
      <c r="U20" s="24">
        <v>1</v>
      </c>
      <c r="V20" s="140">
        <v>1</v>
      </c>
      <c r="W20" s="141">
        <v>0</v>
      </c>
      <c r="X20" s="140">
        <v>0</v>
      </c>
      <c r="Y20" s="177"/>
      <c r="BA20" s="143"/>
      <c r="BB20" s="143"/>
    </row>
    <row r="21" spans="1:54" s="142" customFormat="1" ht="120.75" thickBot="1">
      <c r="A21" s="139">
        <v>4.3</v>
      </c>
      <c r="B21" s="149" t="s">
        <v>872</v>
      </c>
      <c r="C21" s="16" t="s">
        <v>873</v>
      </c>
      <c r="D21" s="16" t="s">
        <v>874</v>
      </c>
      <c r="E21" s="16" t="s">
        <v>875</v>
      </c>
      <c r="F21" s="316" t="s">
        <v>77</v>
      </c>
      <c r="G21" s="317"/>
      <c r="H21" s="138" t="s">
        <v>74</v>
      </c>
      <c r="I21" s="318" t="s">
        <v>69</v>
      </c>
      <c r="J21" s="319"/>
      <c r="K21" s="138" t="s">
        <v>68</v>
      </c>
      <c r="L21" s="316" t="s">
        <v>76</v>
      </c>
      <c r="M21" s="418"/>
      <c r="N21" s="317"/>
      <c r="O21" s="16"/>
      <c r="P21" s="16"/>
      <c r="Q21" s="16"/>
      <c r="R21" s="16"/>
      <c r="S21" s="178">
        <v>2400</v>
      </c>
      <c r="T21" s="17"/>
      <c r="U21" s="24">
        <v>1</v>
      </c>
      <c r="V21" s="140">
        <v>1</v>
      </c>
      <c r="W21" s="141">
        <v>3859</v>
      </c>
      <c r="X21" s="140">
        <v>1</v>
      </c>
      <c r="Y21" s="159"/>
      <c r="BA21" s="143"/>
      <c r="BB21" s="143"/>
    </row>
    <row r="22" spans="1:54" s="142" customFormat="1" ht="90.75" thickBot="1">
      <c r="A22" s="176">
        <v>4.4000000000000004</v>
      </c>
      <c r="B22" s="149" t="s">
        <v>876</v>
      </c>
      <c r="C22" s="16" t="s">
        <v>877</v>
      </c>
      <c r="D22" s="16" t="s">
        <v>878</v>
      </c>
      <c r="E22" s="16" t="s">
        <v>879</v>
      </c>
      <c r="F22" s="316" t="s">
        <v>77</v>
      </c>
      <c r="G22" s="317"/>
      <c r="H22" s="138" t="s">
        <v>74</v>
      </c>
      <c r="I22" s="318" t="s">
        <v>69</v>
      </c>
      <c r="J22" s="319"/>
      <c r="K22" s="138" t="s">
        <v>68</v>
      </c>
      <c r="L22" s="316" t="s">
        <v>76</v>
      </c>
      <c r="M22" s="418"/>
      <c r="N22" s="317"/>
      <c r="O22" s="16"/>
      <c r="P22" s="16"/>
      <c r="Q22" s="16"/>
      <c r="R22" s="16"/>
      <c r="S22" s="178">
        <v>2750</v>
      </c>
      <c r="T22" s="17"/>
      <c r="U22" s="24">
        <v>0.6</v>
      </c>
      <c r="V22" s="140">
        <v>0.6</v>
      </c>
      <c r="W22" s="141">
        <v>2800</v>
      </c>
      <c r="X22" s="140">
        <v>1</v>
      </c>
      <c r="Y22" s="159"/>
      <c r="BA22" s="143"/>
      <c r="BB22" s="143"/>
    </row>
    <row r="23" spans="1:54" s="142" customFormat="1" ht="145.5" customHeight="1" thickBot="1">
      <c r="A23" s="176">
        <v>4.5</v>
      </c>
      <c r="B23" s="149" t="s">
        <v>880</v>
      </c>
      <c r="C23" s="16" t="s">
        <v>881</v>
      </c>
      <c r="D23" s="16" t="s">
        <v>882</v>
      </c>
      <c r="E23" s="16" t="s">
        <v>883</v>
      </c>
      <c r="F23" s="316" t="s">
        <v>77</v>
      </c>
      <c r="G23" s="317"/>
      <c r="H23" s="138" t="s">
        <v>74</v>
      </c>
      <c r="I23" s="318" t="s">
        <v>69</v>
      </c>
      <c r="J23" s="319"/>
      <c r="K23" s="138" t="s">
        <v>68</v>
      </c>
      <c r="L23" s="316" t="s">
        <v>76</v>
      </c>
      <c r="M23" s="418"/>
      <c r="N23" s="317"/>
      <c r="O23" s="16"/>
      <c r="P23" s="16"/>
      <c r="Q23" s="16"/>
      <c r="R23" s="16"/>
      <c r="S23" s="16">
        <v>26</v>
      </c>
      <c r="T23" s="17"/>
      <c r="U23" s="24">
        <v>1</v>
      </c>
      <c r="V23" s="140">
        <v>1</v>
      </c>
      <c r="W23" s="141">
        <v>9</v>
      </c>
      <c r="X23" s="140">
        <v>0.23</v>
      </c>
      <c r="Y23" s="177"/>
      <c r="BA23" s="143"/>
      <c r="BB23" s="143"/>
    </row>
    <row r="24" spans="1:54" s="142" customFormat="1" ht="105" customHeight="1" thickBot="1">
      <c r="A24" s="176">
        <v>4.5999999999999996</v>
      </c>
      <c r="B24" s="149" t="s">
        <v>884</v>
      </c>
      <c r="C24" s="16" t="s">
        <v>885</v>
      </c>
      <c r="D24" s="16" t="s">
        <v>886</v>
      </c>
      <c r="E24" s="16" t="s">
        <v>887</v>
      </c>
      <c r="F24" s="316" t="s">
        <v>77</v>
      </c>
      <c r="G24" s="317"/>
      <c r="H24" s="138" t="s">
        <v>74</v>
      </c>
      <c r="I24" s="318" t="s">
        <v>69</v>
      </c>
      <c r="J24" s="319"/>
      <c r="K24" s="138" t="s">
        <v>68</v>
      </c>
      <c r="L24" s="316" t="s">
        <v>76</v>
      </c>
      <c r="M24" s="418"/>
      <c r="N24" s="317"/>
      <c r="O24" s="16"/>
      <c r="P24" s="16"/>
      <c r="Q24" s="16"/>
      <c r="R24" s="16"/>
      <c r="S24" s="16">
        <v>6</v>
      </c>
      <c r="T24" s="17"/>
      <c r="U24" s="24">
        <v>1</v>
      </c>
      <c r="V24" s="140">
        <v>1</v>
      </c>
      <c r="W24" s="141">
        <v>10</v>
      </c>
      <c r="X24" s="140">
        <v>0.6</v>
      </c>
      <c r="Y24" s="175"/>
      <c r="BA24" s="143"/>
      <c r="BB24" s="143"/>
    </row>
    <row r="25" spans="1:54" s="142" customFormat="1" ht="128.25" thickBot="1">
      <c r="A25" s="151" t="s">
        <v>888</v>
      </c>
      <c r="B25" s="152" t="s">
        <v>889</v>
      </c>
      <c r="C25" s="16" t="s">
        <v>890</v>
      </c>
      <c r="D25" s="16" t="s">
        <v>891</v>
      </c>
      <c r="E25" s="16" t="s">
        <v>892</v>
      </c>
      <c r="F25" s="316" t="s">
        <v>77</v>
      </c>
      <c r="G25" s="317"/>
      <c r="H25" s="138" t="s">
        <v>74</v>
      </c>
      <c r="I25" s="318" t="s">
        <v>69</v>
      </c>
      <c r="J25" s="319"/>
      <c r="K25" s="138" t="s">
        <v>68</v>
      </c>
      <c r="L25" s="316" t="s">
        <v>76</v>
      </c>
      <c r="M25" s="418"/>
      <c r="N25" s="317"/>
      <c r="O25" s="16"/>
      <c r="P25" s="16">
        <v>250</v>
      </c>
      <c r="Q25" s="16"/>
      <c r="R25" s="16">
        <v>250</v>
      </c>
      <c r="S25" s="16">
        <v>300</v>
      </c>
      <c r="T25" s="17"/>
      <c r="U25" s="24">
        <v>1</v>
      </c>
      <c r="V25" s="140">
        <v>1</v>
      </c>
      <c r="W25" s="141">
        <v>350</v>
      </c>
      <c r="X25" s="140">
        <v>1</v>
      </c>
      <c r="Y25" s="159"/>
      <c r="BA25" s="143"/>
      <c r="BB25" s="143"/>
    </row>
    <row r="26" spans="1:54" ht="24" customHeight="1" thickBot="1">
      <c r="A26" s="334" t="s">
        <v>821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BA26" s="13"/>
      <c r="BB26" s="13"/>
    </row>
    <row r="27" spans="1:54" ht="21.75" customHeight="1" thickBot="1">
      <c r="A27" s="334" t="s">
        <v>41</v>
      </c>
      <c r="B27" s="334"/>
      <c r="C27" s="334"/>
      <c r="D27" s="334"/>
      <c r="E27" s="334"/>
      <c r="F27" s="334"/>
      <c r="G27" s="334"/>
      <c r="H27" s="334"/>
      <c r="I27" s="334"/>
      <c r="J27" s="334"/>
      <c r="K27" s="334" t="s">
        <v>85</v>
      </c>
      <c r="L27" s="334"/>
      <c r="M27" s="334"/>
      <c r="N27" s="334"/>
      <c r="O27" s="334"/>
      <c r="P27" s="334"/>
      <c r="Q27" s="334"/>
      <c r="R27" s="334"/>
      <c r="S27" s="334"/>
      <c r="T27" s="334"/>
      <c r="U27" s="334"/>
      <c r="V27" s="334"/>
      <c r="W27" s="334"/>
      <c r="X27" s="334"/>
      <c r="Y27" s="334"/>
      <c r="BA27" s="13"/>
      <c r="BB27" s="13"/>
    </row>
    <row r="28" spans="1:54" ht="34.5" customHeight="1" thickBot="1">
      <c r="A28" s="334" t="s">
        <v>47</v>
      </c>
      <c r="B28" s="334"/>
      <c r="C28" s="334"/>
      <c r="D28" s="334"/>
      <c r="E28" s="334"/>
      <c r="F28" s="334" t="s">
        <v>48</v>
      </c>
      <c r="G28" s="334"/>
      <c r="H28" s="334"/>
      <c r="I28" s="334"/>
      <c r="J28" s="334"/>
      <c r="K28" s="335" t="s">
        <v>822</v>
      </c>
      <c r="L28" s="336" t="s">
        <v>826</v>
      </c>
      <c r="M28" s="337"/>
      <c r="N28" s="337"/>
      <c r="O28" s="337"/>
      <c r="P28" s="337"/>
      <c r="Q28" s="337"/>
      <c r="R28" s="337"/>
      <c r="S28" s="337"/>
      <c r="T28" s="337"/>
      <c r="U28" s="337"/>
      <c r="V28" s="337"/>
      <c r="W28" s="337"/>
      <c r="X28" s="337"/>
      <c r="Y28" s="338"/>
      <c r="BA28" s="13"/>
      <c r="BB28" s="13"/>
    </row>
    <row r="29" spans="1:54" ht="24" customHeight="1" thickBot="1">
      <c r="A29" s="334"/>
      <c r="B29" s="334"/>
      <c r="C29" s="334" t="s">
        <v>49</v>
      </c>
      <c r="D29" s="334" t="s">
        <v>50</v>
      </c>
      <c r="E29" s="334" t="s">
        <v>51</v>
      </c>
      <c r="F29" s="334" t="s">
        <v>49</v>
      </c>
      <c r="G29" s="334" t="s">
        <v>52</v>
      </c>
      <c r="H29" s="334"/>
      <c r="I29" s="335" t="s">
        <v>848</v>
      </c>
      <c r="J29" s="334" t="s">
        <v>51</v>
      </c>
      <c r="K29" s="335"/>
      <c r="L29" s="336" t="s">
        <v>831</v>
      </c>
      <c r="M29" s="337"/>
      <c r="N29" s="337"/>
      <c r="O29" s="337"/>
      <c r="P29" s="337"/>
      <c r="Q29" s="338"/>
      <c r="R29" s="339" t="s">
        <v>48</v>
      </c>
      <c r="S29" s="340"/>
      <c r="T29" s="340"/>
      <c r="U29" s="340"/>
      <c r="V29" s="341"/>
      <c r="W29" s="342" t="s">
        <v>824</v>
      </c>
      <c r="X29" s="343"/>
      <c r="Y29" s="346" t="s">
        <v>825</v>
      </c>
      <c r="BA29" s="13"/>
      <c r="BB29" s="13"/>
    </row>
    <row r="30" spans="1:54" ht="45.75" customHeight="1" thickBot="1">
      <c r="A30" s="334"/>
      <c r="B30" s="334"/>
      <c r="C30" s="334"/>
      <c r="D30" s="334"/>
      <c r="E30" s="334"/>
      <c r="F30" s="334"/>
      <c r="G30" s="334"/>
      <c r="H30" s="334"/>
      <c r="I30" s="335"/>
      <c r="J30" s="334"/>
      <c r="K30" s="335"/>
      <c r="L30" s="336" t="s">
        <v>823</v>
      </c>
      <c r="M30" s="338"/>
      <c r="N30" s="336" t="s">
        <v>50</v>
      </c>
      <c r="O30" s="338"/>
      <c r="P30" s="339" t="s">
        <v>51</v>
      </c>
      <c r="Q30" s="341"/>
      <c r="R30" s="166" t="s">
        <v>823</v>
      </c>
      <c r="S30" s="339" t="s">
        <v>52</v>
      </c>
      <c r="T30" s="341"/>
      <c r="U30" s="167" t="s">
        <v>857</v>
      </c>
      <c r="V30" s="168" t="s">
        <v>51</v>
      </c>
      <c r="W30" s="344"/>
      <c r="X30" s="345"/>
      <c r="Y30" s="347"/>
      <c r="BA30" s="13"/>
      <c r="BB30" s="13"/>
    </row>
    <row r="31" spans="1:54" ht="19.5" customHeight="1" thickBot="1">
      <c r="A31" s="348" t="s">
        <v>32</v>
      </c>
      <c r="B31" s="349"/>
      <c r="C31" s="135">
        <f>3734.69+1494.09+1864.55+1552.96+12117.26+8614.1+358.29+5000</f>
        <v>34735.94</v>
      </c>
      <c r="D31" s="135"/>
      <c r="E31" s="169">
        <f>SUM(C31:D31)</f>
        <v>34735.94</v>
      </c>
      <c r="F31" s="135">
        <f>1000+14300+2800</f>
        <v>18100</v>
      </c>
      <c r="G31" s="136" t="s">
        <v>854</v>
      </c>
      <c r="H31" s="135"/>
      <c r="I31" s="135"/>
      <c r="J31" s="169">
        <f>SUM(F31:I31)</f>
        <v>18100</v>
      </c>
      <c r="K31" s="169">
        <f>E31+J31</f>
        <v>52835.94</v>
      </c>
      <c r="L31" s="350">
        <v>34735.9</v>
      </c>
      <c r="M31" s="351"/>
      <c r="N31" s="350"/>
      <c r="O31" s="351"/>
      <c r="P31" s="352">
        <f>SUM(L31:O31)</f>
        <v>34735.9</v>
      </c>
      <c r="Q31" s="353"/>
      <c r="R31" s="137">
        <v>18100</v>
      </c>
      <c r="S31" s="136" t="s">
        <v>849</v>
      </c>
      <c r="T31" s="137"/>
      <c r="U31" s="137"/>
      <c r="V31" s="170">
        <f>SUM(R31,T31,U31)</f>
        <v>18100</v>
      </c>
      <c r="W31" s="354">
        <f>SUM(P31,V31)</f>
        <v>52835.9</v>
      </c>
      <c r="X31" s="355"/>
      <c r="Y31" s="171">
        <f>IF(W31=0,0,W31/K31)</f>
        <v>0.99999924293955966</v>
      </c>
      <c r="BA31" s="13"/>
      <c r="BB31" s="13"/>
    </row>
    <row r="32" spans="1:54" ht="19.5" customHeight="1" thickBot="1">
      <c r="A32" s="348" t="s">
        <v>33</v>
      </c>
      <c r="B32" s="349"/>
      <c r="C32" s="135">
        <v>35636.5</v>
      </c>
      <c r="D32" s="135"/>
      <c r="E32" s="169">
        <f>SUM(C32:D32)</f>
        <v>35636.5</v>
      </c>
      <c r="F32" s="135">
        <v>18100</v>
      </c>
      <c r="G32" s="136" t="s">
        <v>849</v>
      </c>
      <c r="H32" s="135"/>
      <c r="I32" s="135"/>
      <c r="J32" s="169">
        <f>SUM(F32:I32)</f>
        <v>18100</v>
      </c>
      <c r="K32" s="169">
        <f>J32+E32</f>
        <v>53736.5</v>
      </c>
      <c r="L32" s="350">
        <v>35636.5</v>
      </c>
      <c r="M32" s="351"/>
      <c r="N32" s="356"/>
      <c r="O32" s="357"/>
      <c r="P32" s="352">
        <f>SUM(L32:O32)</f>
        <v>35636.5</v>
      </c>
      <c r="Q32" s="353"/>
      <c r="R32" s="137">
        <v>10997.5</v>
      </c>
      <c r="S32" s="136" t="s">
        <v>849</v>
      </c>
      <c r="T32" s="137"/>
      <c r="U32" s="137"/>
      <c r="V32" s="170">
        <f>SUM(R32,T32,U32)</f>
        <v>10997.5</v>
      </c>
      <c r="W32" s="354">
        <f>SUM(P32,V32)</f>
        <v>46634</v>
      </c>
      <c r="X32" s="355"/>
      <c r="Y32" s="171">
        <f>IF(W32=0,0,W32/K32)</f>
        <v>0.86782726824411716</v>
      </c>
      <c r="BA32" s="13"/>
      <c r="BB32" s="13"/>
    </row>
    <row r="33" spans="1:54" ht="15.75" thickBot="1">
      <c r="A33" s="366" t="s">
        <v>81</v>
      </c>
      <c r="B33" s="367"/>
      <c r="C33" s="367"/>
      <c r="D33" s="367"/>
      <c r="E33" s="367"/>
      <c r="F33" s="367"/>
      <c r="G33" s="367"/>
      <c r="H33" s="367"/>
      <c r="I33" s="367"/>
      <c r="J33" s="367"/>
      <c r="K33" s="367"/>
      <c r="L33" s="367"/>
      <c r="M33" s="367"/>
      <c r="N33" s="367"/>
      <c r="O33" s="367"/>
      <c r="P33" s="367"/>
      <c r="Q33" s="367"/>
      <c r="R33" s="367"/>
      <c r="S33" s="367"/>
      <c r="T33" s="367"/>
      <c r="U33" s="367"/>
      <c r="V33" s="367"/>
      <c r="W33" s="367"/>
      <c r="X33" s="368"/>
      <c r="Y33" s="369"/>
      <c r="BA33" s="13"/>
      <c r="BB33" s="13"/>
    </row>
    <row r="34" spans="1:54" ht="35.25" customHeight="1" thickTop="1" thickBot="1">
      <c r="A34" s="402"/>
      <c r="B34" s="403"/>
      <c r="C34" s="404" t="s">
        <v>893</v>
      </c>
      <c r="D34" s="405"/>
      <c r="E34" s="405"/>
      <c r="F34" s="405"/>
      <c r="G34" s="405"/>
      <c r="H34" s="405"/>
      <c r="I34" s="405"/>
      <c r="J34" s="405"/>
      <c r="K34" s="405"/>
      <c r="L34" s="405"/>
      <c r="M34" s="405"/>
      <c r="N34" s="405"/>
      <c r="O34" s="405"/>
      <c r="P34" s="405"/>
      <c r="Q34" s="405"/>
      <c r="R34" s="405"/>
      <c r="S34" s="405"/>
      <c r="T34" s="405"/>
      <c r="U34" s="405"/>
      <c r="V34" s="405"/>
      <c r="W34" s="405"/>
      <c r="X34" s="405"/>
      <c r="Y34" s="406"/>
      <c r="BA34" s="13"/>
      <c r="BB34" s="13"/>
    </row>
    <row r="35" spans="1:54" ht="16.5" thickBot="1">
      <c r="A35" s="407"/>
      <c r="B35" s="408"/>
      <c r="C35" s="409"/>
      <c r="D35" s="410"/>
      <c r="E35" s="410"/>
      <c r="F35" s="410"/>
      <c r="G35" s="410"/>
      <c r="H35" s="410"/>
      <c r="I35" s="410"/>
      <c r="J35" s="410"/>
      <c r="K35" s="410"/>
      <c r="L35" s="410"/>
      <c r="M35" s="410"/>
      <c r="N35" s="410"/>
      <c r="O35" s="410"/>
      <c r="P35" s="410"/>
      <c r="Q35" s="410"/>
      <c r="R35" s="410"/>
      <c r="S35" s="410"/>
      <c r="T35" s="410"/>
      <c r="U35" s="410"/>
      <c r="V35" s="410"/>
      <c r="W35" s="410"/>
      <c r="X35" s="410"/>
      <c r="Y35" s="411"/>
      <c r="BA35" s="13"/>
      <c r="BB35" s="13"/>
    </row>
    <row r="36" spans="1:54" ht="15.75" thickTop="1">
      <c r="BA36" s="13"/>
      <c r="BB36" s="13"/>
    </row>
    <row r="37" spans="1:54">
      <c r="C37" s="150"/>
      <c r="BA37" s="13"/>
      <c r="BB37" s="13"/>
    </row>
    <row r="38" spans="1:54">
      <c r="BA38" s="13"/>
      <c r="BB38" s="13"/>
    </row>
    <row r="39" spans="1:54">
      <c r="C39" s="150"/>
      <c r="BA39" s="13"/>
      <c r="BB39" s="13"/>
    </row>
    <row r="40" spans="1:54">
      <c r="BA40" s="13"/>
      <c r="BB40" s="13"/>
    </row>
    <row r="41" spans="1:54">
      <c r="BA41" s="13"/>
      <c r="BB41" s="13"/>
    </row>
    <row r="42" spans="1:54">
      <c r="BA42" s="13"/>
      <c r="BB42" s="13"/>
    </row>
    <row r="43" spans="1:54">
      <c r="BA43" s="13"/>
      <c r="BB43" s="13"/>
    </row>
    <row r="44" spans="1:54">
      <c r="BA44" s="13"/>
      <c r="BB44" s="13"/>
    </row>
    <row r="45" spans="1:54">
      <c r="BA45" s="13"/>
      <c r="BB45" s="13"/>
    </row>
    <row r="46" spans="1:54">
      <c r="BA46" s="13"/>
      <c r="BB46" s="13"/>
    </row>
    <row r="47" spans="1:54">
      <c r="BA47" s="13"/>
      <c r="BB47" s="13"/>
    </row>
    <row r="48" spans="1:54">
      <c r="BA48" s="13"/>
      <c r="BB48" s="13"/>
    </row>
    <row r="49" spans="53:54">
      <c r="BA49" s="13"/>
      <c r="BB49" s="13"/>
    </row>
    <row r="50" spans="53:54">
      <c r="BA50" s="13"/>
      <c r="BB50" s="13"/>
    </row>
    <row r="51" spans="53:54">
      <c r="BA51" s="13"/>
      <c r="BB51" s="13"/>
    </row>
    <row r="52" spans="53:54">
      <c r="BA52" s="13"/>
      <c r="BB52" s="13"/>
    </row>
    <row r="53" spans="53:54">
      <c r="BA53" s="13"/>
      <c r="BB53" s="13"/>
    </row>
    <row r="54" spans="53:54">
      <c r="BA54" s="13"/>
      <c r="BB54" s="13"/>
    </row>
    <row r="55" spans="53:54">
      <c r="BA55" s="13"/>
      <c r="BB55" s="13"/>
    </row>
    <row r="56" spans="53:54">
      <c r="BA56" s="13"/>
      <c r="BB56" s="13"/>
    </row>
    <row r="57" spans="53:54">
      <c r="BA57" s="13"/>
      <c r="BB57" s="13"/>
    </row>
    <row r="58" spans="53:54">
      <c r="BA58" s="13"/>
      <c r="BB58" s="13"/>
    </row>
    <row r="59" spans="53:54">
      <c r="BA59" s="13"/>
      <c r="BB59" s="13"/>
    </row>
    <row r="60" spans="53:54">
      <c r="BA60" s="13"/>
      <c r="BB60" s="13"/>
    </row>
    <row r="61" spans="53:54">
      <c r="BA61" s="13"/>
      <c r="BB61" s="13"/>
    </row>
    <row r="62" spans="53:54">
      <c r="BA62" s="13"/>
      <c r="BB62" s="13"/>
    </row>
    <row r="63" spans="53:54">
      <c r="BA63" s="13"/>
      <c r="BB63" s="13"/>
    </row>
    <row r="64" spans="53:54">
      <c r="BA64" s="13"/>
      <c r="BB64" s="13"/>
    </row>
    <row r="65" spans="53:54">
      <c r="BA65" s="13"/>
      <c r="BB65" s="13"/>
    </row>
    <row r="66" spans="53:54">
      <c r="BA66" s="13"/>
      <c r="BB66" s="13"/>
    </row>
    <row r="67" spans="53:54">
      <c r="BA67" s="13"/>
      <c r="BB67" s="13"/>
    </row>
    <row r="68" spans="53:54">
      <c r="BA68" s="13"/>
      <c r="BB68" s="13"/>
    </row>
    <row r="69" spans="53:54">
      <c r="BA69" s="13"/>
      <c r="BB69" s="13"/>
    </row>
    <row r="70" spans="53:54">
      <c r="BA70" s="13"/>
      <c r="BB70" s="13"/>
    </row>
    <row r="71" spans="53:54">
      <c r="BA71" s="13"/>
      <c r="BB71" s="13"/>
    </row>
    <row r="72" spans="53:54">
      <c r="BA72" s="13"/>
      <c r="BB72" s="13"/>
    </row>
    <row r="73" spans="53:54">
      <c r="BA73" s="13"/>
      <c r="BB73" s="13"/>
    </row>
    <row r="74" spans="53:54">
      <c r="BA74" s="13"/>
      <c r="BB74" s="13"/>
    </row>
    <row r="75" spans="53:54">
      <c r="BA75" s="13"/>
      <c r="BB75" s="13"/>
    </row>
    <row r="76" spans="53:54">
      <c r="BA76" s="13"/>
      <c r="BB76" s="13"/>
    </row>
    <row r="77" spans="53:54">
      <c r="BA77" s="13"/>
      <c r="BB77" s="13"/>
    </row>
    <row r="78" spans="53:54">
      <c r="BA78" s="13"/>
      <c r="BB78" s="13"/>
    </row>
    <row r="79" spans="53:54">
      <c r="BA79" s="13"/>
      <c r="BB79" s="13"/>
    </row>
    <row r="80" spans="53: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994" spans="53:69" ht="15.75" thickBot="1">
      <c r="BA994" s="31" t="s">
        <v>152</v>
      </c>
      <c r="BB994" s="65" t="s">
        <v>790</v>
      </c>
      <c r="BC994" s="387" t="s">
        <v>153</v>
      </c>
      <c r="BD994" s="387"/>
      <c r="BE994" s="387"/>
      <c r="BF994" s="387"/>
      <c r="BG994" s="71" t="s">
        <v>331</v>
      </c>
      <c r="BH994" s="71" t="s">
        <v>332</v>
      </c>
      <c r="BI994" s="70" t="s">
        <v>330</v>
      </c>
      <c r="BJ994" s="1" t="s">
        <v>407</v>
      </c>
      <c r="BK994" s="79" t="s">
        <v>555</v>
      </c>
      <c r="BL994" s="79" t="s">
        <v>39</v>
      </c>
      <c r="BM994" s="79" t="s">
        <v>40</v>
      </c>
      <c r="BN994" s="80" t="s">
        <v>556</v>
      </c>
      <c r="BO994" s="112" t="s">
        <v>56</v>
      </c>
      <c r="BP994" s="113" t="s">
        <v>796</v>
      </c>
      <c r="BQ994" s="113"/>
    </row>
    <row r="995" spans="53:69" ht="15.75">
      <c r="BA995" s="31" t="str">
        <f t="shared" ref="BA995:BA1006" si="0">MID(BB995,1,4)</f>
        <v>E011</v>
      </c>
      <c r="BB995" s="25" t="s">
        <v>96</v>
      </c>
      <c r="BC995" s="42" t="s">
        <v>241</v>
      </c>
      <c r="BD995" s="43" t="s">
        <v>243</v>
      </c>
      <c r="BE995" s="44" t="s">
        <v>154</v>
      </c>
      <c r="BF995" s="45" t="s">
        <v>155</v>
      </c>
      <c r="BG995" s="1" t="s">
        <v>333</v>
      </c>
      <c r="BH995" s="73" t="s">
        <v>338</v>
      </c>
      <c r="BI995" s="1" t="s">
        <v>286</v>
      </c>
      <c r="BJ995" s="75" t="s">
        <v>177</v>
      </c>
      <c r="BK995" s="1" t="s">
        <v>412</v>
      </c>
      <c r="BN995" s="69" t="s">
        <v>557</v>
      </c>
      <c r="BO995" s="81" t="s">
        <v>793</v>
      </c>
      <c r="BP995" s="127" t="s">
        <v>806</v>
      </c>
      <c r="BQ995" s="115"/>
    </row>
    <row r="996" spans="53:69" ht="15.75">
      <c r="BA996" s="31" t="str">
        <f t="shared" si="0"/>
        <v>E012</v>
      </c>
      <c r="BB996" s="26" t="s">
        <v>97</v>
      </c>
      <c r="BC996" s="388" t="s">
        <v>232</v>
      </c>
      <c r="BD996" s="389" t="s">
        <v>157</v>
      </c>
      <c r="BE996" s="46" t="s">
        <v>158</v>
      </c>
      <c r="BF996" s="3"/>
      <c r="BG996" s="1" t="s">
        <v>334</v>
      </c>
      <c r="BH996" s="73" t="s">
        <v>339</v>
      </c>
      <c r="BI996" s="1" t="s">
        <v>287</v>
      </c>
      <c r="BJ996" s="75" t="s">
        <v>244</v>
      </c>
      <c r="BK996" s="1" t="s">
        <v>413</v>
      </c>
      <c r="BL996" s="78" t="s">
        <v>414</v>
      </c>
      <c r="BM996" s="1" t="s">
        <v>415</v>
      </c>
      <c r="BN996" s="69" t="s">
        <v>558</v>
      </c>
      <c r="BO996" s="82" t="s">
        <v>791</v>
      </c>
      <c r="BP996" s="127" t="s">
        <v>798</v>
      </c>
      <c r="BQ996" s="115"/>
    </row>
    <row r="997" spans="53:69" ht="15.75">
      <c r="BA997" s="31" t="str">
        <f t="shared" si="0"/>
        <v>E013</v>
      </c>
      <c r="BB997" s="26" t="s">
        <v>98</v>
      </c>
      <c r="BC997" s="388"/>
      <c r="BD997" s="389"/>
      <c r="BE997" s="46" t="s">
        <v>159</v>
      </c>
      <c r="BF997" s="3"/>
      <c r="BG997" s="1" t="s">
        <v>335</v>
      </c>
      <c r="BH997" s="73" t="s">
        <v>340</v>
      </c>
      <c r="BI997" s="1" t="s">
        <v>288</v>
      </c>
      <c r="BJ997" s="75" t="s">
        <v>408</v>
      </c>
      <c r="BK997" s="1" t="s">
        <v>416</v>
      </c>
      <c r="BL997" s="1" t="s">
        <v>417</v>
      </c>
      <c r="BM997" s="1" t="s">
        <v>418</v>
      </c>
      <c r="BN997" s="69" t="s">
        <v>559</v>
      </c>
      <c r="BO997" s="83" t="s">
        <v>792</v>
      </c>
      <c r="BP997" s="127" t="s">
        <v>799</v>
      </c>
      <c r="BQ997" s="117"/>
    </row>
    <row r="998" spans="53:69" ht="30">
      <c r="BA998" s="31" t="str">
        <f t="shared" si="0"/>
        <v>E015</v>
      </c>
      <c r="BB998" s="32" t="s">
        <v>95</v>
      </c>
      <c r="BC998" s="388" t="s">
        <v>233</v>
      </c>
      <c r="BD998" s="389" t="s">
        <v>264</v>
      </c>
      <c r="BE998" s="47" t="s">
        <v>161</v>
      </c>
      <c r="BF998" s="390"/>
      <c r="BG998" s="1" t="s">
        <v>336</v>
      </c>
      <c r="BH998" s="73" t="s">
        <v>341</v>
      </c>
      <c r="BI998" s="1" t="s">
        <v>289</v>
      </c>
      <c r="BJ998" s="75" t="s">
        <v>245</v>
      </c>
      <c r="BK998" s="1" t="s">
        <v>419</v>
      </c>
      <c r="BL998" s="1" t="s">
        <v>420</v>
      </c>
      <c r="BM998" s="1" t="s">
        <v>421</v>
      </c>
      <c r="BN998" s="69" t="s">
        <v>560</v>
      </c>
      <c r="BO998" s="81" t="s">
        <v>199</v>
      </c>
      <c r="BP998" s="127" t="s">
        <v>858</v>
      </c>
      <c r="BQ998" s="117"/>
    </row>
    <row r="999" spans="53:69" ht="30">
      <c r="BA999" s="31" t="str">
        <f t="shared" si="0"/>
        <v>E021</v>
      </c>
      <c r="BB999" s="26" t="s">
        <v>104</v>
      </c>
      <c r="BC999" s="388"/>
      <c r="BD999" s="389"/>
      <c r="BE999" s="48" t="s">
        <v>162</v>
      </c>
      <c r="BF999" s="390"/>
      <c r="BG999" s="1" t="s">
        <v>337</v>
      </c>
      <c r="BH999" s="73" t="s">
        <v>342</v>
      </c>
      <c r="BI999" s="1" t="s">
        <v>290</v>
      </c>
      <c r="BJ999" s="75" t="s">
        <v>246</v>
      </c>
      <c r="BL999" s="1" t="s">
        <v>422</v>
      </c>
      <c r="BM999" s="1" t="s">
        <v>423</v>
      </c>
      <c r="BN999" s="69" t="s">
        <v>561</v>
      </c>
      <c r="BO999" s="82" t="s">
        <v>794</v>
      </c>
      <c r="BP999" s="127" t="s">
        <v>800</v>
      </c>
      <c r="BQ999" s="118"/>
    </row>
    <row r="1000" spans="53:69" ht="30">
      <c r="BA1000" s="31" t="str">
        <f t="shared" si="0"/>
        <v>E031</v>
      </c>
      <c r="BB1000" s="128" t="s">
        <v>106</v>
      </c>
      <c r="BC1000" s="388"/>
      <c r="BD1000" s="389"/>
      <c r="BE1000" s="48" t="s">
        <v>163</v>
      </c>
      <c r="BF1000" s="390"/>
      <c r="BG1000" s="13"/>
      <c r="BH1000" s="73" t="s">
        <v>343</v>
      </c>
      <c r="BI1000" s="1" t="s">
        <v>291</v>
      </c>
      <c r="BJ1000" s="75" t="s">
        <v>247</v>
      </c>
      <c r="BL1000" s="1" t="s">
        <v>424</v>
      </c>
      <c r="BM1000" s="1" t="s">
        <v>425</v>
      </c>
      <c r="BN1000" s="69" t="s">
        <v>562</v>
      </c>
      <c r="BO1000" s="83" t="s">
        <v>329</v>
      </c>
      <c r="BP1000" s="127" t="s">
        <v>801</v>
      </c>
      <c r="BQ1000" s="118"/>
    </row>
    <row r="1001" spans="53:69" ht="15.75">
      <c r="BA1001" s="31" t="str">
        <f t="shared" si="0"/>
        <v>S034</v>
      </c>
      <c r="BB1001" s="128" t="s">
        <v>808</v>
      </c>
      <c r="BC1001" s="388"/>
      <c r="BD1001" s="389"/>
      <c r="BE1001" s="49" t="s">
        <v>164</v>
      </c>
      <c r="BF1001" s="390"/>
      <c r="BG1001" s="13"/>
      <c r="BH1001" s="73" t="s">
        <v>344</v>
      </c>
      <c r="BI1001" s="1" t="s">
        <v>292</v>
      </c>
      <c r="BJ1001" s="75" t="s">
        <v>248</v>
      </c>
      <c r="BL1001" s="1" t="s">
        <v>426</v>
      </c>
      <c r="BM1001" s="1" t="s">
        <v>427</v>
      </c>
      <c r="BN1001" s="69" t="s">
        <v>563</v>
      </c>
      <c r="BO1001" s="81"/>
      <c r="BP1001" s="127" t="s">
        <v>802</v>
      </c>
      <c r="BQ1001" s="118"/>
    </row>
    <row r="1002" spans="53:69">
      <c r="BA1002" s="31" t="str">
        <f t="shared" si="0"/>
        <v>E035</v>
      </c>
      <c r="BB1002" s="129" t="s">
        <v>809</v>
      </c>
      <c r="BC1002" s="383" t="s">
        <v>234</v>
      </c>
      <c r="BD1002" s="384" t="s">
        <v>166</v>
      </c>
      <c r="BE1002" s="50" t="s">
        <v>167</v>
      </c>
      <c r="BF1002" s="3"/>
      <c r="BG1002" s="13"/>
      <c r="BH1002" s="1" t="s">
        <v>345</v>
      </c>
      <c r="BI1002" s="1" t="s">
        <v>293</v>
      </c>
      <c r="BJ1002" s="75" t="s">
        <v>249</v>
      </c>
      <c r="BL1002" s="1" t="s">
        <v>428</v>
      </c>
      <c r="BM1002" s="1" t="s">
        <v>429</v>
      </c>
      <c r="BN1002" s="69" t="s">
        <v>564</v>
      </c>
      <c r="BO1002" s="83"/>
      <c r="BP1002" s="127" t="s">
        <v>803</v>
      </c>
      <c r="BQ1002" s="118"/>
    </row>
    <row r="1003" spans="53:69">
      <c r="BA1003" s="31" t="str">
        <f t="shared" si="0"/>
        <v>E036</v>
      </c>
      <c r="BB1003" s="55" t="s">
        <v>810</v>
      </c>
      <c r="BC1003" s="383"/>
      <c r="BD1003" s="384"/>
      <c r="BE1003" s="50" t="s">
        <v>168</v>
      </c>
      <c r="BF1003" s="3"/>
      <c r="BG1003" s="13"/>
      <c r="BH1003" s="1" t="s">
        <v>346</v>
      </c>
      <c r="BI1003" s="1" t="s">
        <v>294</v>
      </c>
      <c r="BJ1003" s="75" t="s">
        <v>250</v>
      </c>
      <c r="BL1003" s="1" t="s">
        <v>430</v>
      </c>
      <c r="BM1003" s="1" t="s">
        <v>431</v>
      </c>
      <c r="BN1003" s="69" t="s">
        <v>565</v>
      </c>
      <c r="BO1003" s="82"/>
      <c r="BP1003" s="127" t="s">
        <v>804</v>
      </c>
      <c r="BQ1003" s="118"/>
    </row>
    <row r="1004" spans="53:69" ht="15.75">
      <c r="BA1004" s="31" t="str">
        <f t="shared" si="0"/>
        <v>F037</v>
      </c>
      <c r="BB1004" s="55" t="s">
        <v>811</v>
      </c>
      <c r="BC1004" s="383"/>
      <c r="BD1004" s="384"/>
      <c r="BE1004" s="51" t="s">
        <v>169</v>
      </c>
      <c r="BF1004" s="3"/>
      <c r="BG1004" s="13"/>
      <c r="BH1004" s="1" t="s">
        <v>347</v>
      </c>
      <c r="BI1004" s="1" t="s">
        <v>295</v>
      </c>
      <c r="BJ1004" s="75" t="s">
        <v>252</v>
      </c>
      <c r="BL1004" s="1" t="s">
        <v>432</v>
      </c>
      <c r="BM1004" s="1" t="s">
        <v>433</v>
      </c>
      <c r="BN1004" s="69" t="s">
        <v>830</v>
      </c>
      <c r="BO1004" s="83"/>
      <c r="BP1004" s="127" t="s">
        <v>805</v>
      </c>
      <c r="BQ1004" s="118"/>
    </row>
    <row r="1005" spans="53:69" ht="15.75">
      <c r="BA1005" s="31" t="str">
        <f t="shared" si="0"/>
        <v>PA17</v>
      </c>
      <c r="BB1005" s="130" t="s">
        <v>107</v>
      </c>
      <c r="BC1005" s="383"/>
      <c r="BD1005" s="384"/>
      <c r="BE1005" s="49" t="s">
        <v>170</v>
      </c>
      <c r="BF1005" s="3"/>
      <c r="BG1005" s="13"/>
      <c r="BH1005" s="1" t="s">
        <v>348</v>
      </c>
      <c r="BI1005" s="1" t="s">
        <v>296</v>
      </c>
      <c r="BJ1005" s="75" t="s">
        <v>409</v>
      </c>
      <c r="BL1005" s="1" t="s">
        <v>434</v>
      </c>
      <c r="BM1005" s="1" t="s">
        <v>435</v>
      </c>
      <c r="BN1005" s="69" t="s">
        <v>566</v>
      </c>
      <c r="BO1005" s="83"/>
      <c r="BP1005" s="127" t="s">
        <v>807</v>
      </c>
      <c r="BQ1005" s="118"/>
    </row>
    <row r="1006" spans="53:69" ht="15.75">
      <c r="BA1006" s="31" t="str">
        <f t="shared" si="0"/>
        <v>P123</v>
      </c>
      <c r="BB1006" s="128" t="s">
        <v>141</v>
      </c>
      <c r="BC1006" s="383"/>
      <c r="BD1006" s="384"/>
      <c r="BE1006" s="49" t="s">
        <v>171</v>
      </c>
      <c r="BF1006" s="3"/>
      <c r="BG1006" s="13"/>
      <c r="BH1006" s="1" t="s">
        <v>349</v>
      </c>
      <c r="BI1006" s="1" t="s">
        <v>297</v>
      </c>
      <c r="BJ1006" s="75" t="s">
        <v>195</v>
      </c>
      <c r="BL1006" s="1" t="s">
        <v>436</v>
      </c>
      <c r="BM1006" s="1" t="s">
        <v>437</v>
      </c>
      <c r="BN1006" s="69" t="s">
        <v>567</v>
      </c>
      <c r="BO1006" s="83"/>
      <c r="BP1006" s="127" t="s">
        <v>797</v>
      </c>
      <c r="BQ1006" s="119"/>
    </row>
    <row r="1007" spans="53:69" ht="15.75">
      <c r="BA1007" s="31" t="str">
        <f t="shared" ref="BA1007:BA1028" si="1">MID(BB1007,1,4)</f>
        <v>E043</v>
      </c>
      <c r="BB1007" s="131" t="s">
        <v>813</v>
      </c>
      <c r="BC1007" s="383"/>
      <c r="BD1007" s="384"/>
      <c r="BE1007" s="49" t="s">
        <v>172</v>
      </c>
      <c r="BF1007" s="3"/>
      <c r="BG1007" s="13"/>
      <c r="BH1007" s="1" t="s">
        <v>350</v>
      </c>
      <c r="BI1007" s="1" t="s">
        <v>298</v>
      </c>
      <c r="BJ1007" s="75" t="s">
        <v>410</v>
      </c>
      <c r="BL1007" s="1" t="s">
        <v>438</v>
      </c>
      <c r="BM1007" s="1" t="s">
        <v>439</v>
      </c>
      <c r="BN1007" s="69" t="s">
        <v>568</v>
      </c>
      <c r="BO1007" s="84"/>
      <c r="BP1007" s="118"/>
      <c r="BQ1007" s="119"/>
    </row>
    <row r="1008" spans="53:69" ht="31.5">
      <c r="BA1008" s="31" t="str">
        <f t="shared" si="1"/>
        <v>E044</v>
      </c>
      <c r="BB1008" s="131" t="s">
        <v>814</v>
      </c>
      <c r="BC1008" s="383"/>
      <c r="BD1008" s="384"/>
      <c r="BE1008" s="49" t="s">
        <v>173</v>
      </c>
      <c r="BF1008" s="3"/>
      <c r="BG1008" s="13"/>
      <c r="BH1008" s="1" t="s">
        <v>351</v>
      </c>
      <c r="BI1008" s="1" t="s">
        <v>299</v>
      </c>
      <c r="BJ1008" s="75" t="s">
        <v>254</v>
      </c>
      <c r="BL1008" s="1" t="s">
        <v>440</v>
      </c>
      <c r="BM1008" s="1" t="s">
        <v>441</v>
      </c>
      <c r="BN1008" s="69" t="s">
        <v>569</v>
      </c>
      <c r="BO1008" s="81"/>
      <c r="BP1008" s="121"/>
      <c r="BQ1008" s="120"/>
    </row>
    <row r="1009" spans="53:69" ht="15.75">
      <c r="BA1009" s="31" t="str">
        <f t="shared" si="1"/>
        <v>E045</v>
      </c>
      <c r="BB1009" s="131" t="s">
        <v>815</v>
      </c>
      <c r="BC1009" s="383"/>
      <c r="BD1009" s="384"/>
      <c r="BE1009" s="49" t="s">
        <v>174</v>
      </c>
      <c r="BF1009" s="3"/>
      <c r="BG1009" s="13"/>
      <c r="BH1009" s="1" t="s">
        <v>352</v>
      </c>
      <c r="BI1009" s="1" t="s">
        <v>300</v>
      </c>
      <c r="BJ1009" s="75" t="s">
        <v>256</v>
      </c>
      <c r="BL1009" s="1" t="s">
        <v>442</v>
      </c>
      <c r="BM1009" s="1" t="s">
        <v>443</v>
      </c>
      <c r="BN1009" s="69" t="s">
        <v>570</v>
      </c>
      <c r="BO1009" s="83"/>
      <c r="BP1009" s="122"/>
      <c r="BQ1009" s="120"/>
    </row>
    <row r="1010" spans="53:69" ht="31.5">
      <c r="BA1010" s="31" t="str">
        <f t="shared" si="1"/>
        <v>PA07</v>
      </c>
      <c r="BB1010" s="128" t="s">
        <v>111</v>
      </c>
      <c r="BC1010" s="383"/>
      <c r="BD1010" s="384"/>
      <c r="BE1010" s="49" t="s">
        <v>175</v>
      </c>
      <c r="BF1010" s="3"/>
      <c r="BG1010" s="13"/>
      <c r="BH1010" s="1" t="s">
        <v>353</v>
      </c>
      <c r="BI1010" s="1" t="s">
        <v>301</v>
      </c>
      <c r="BJ1010" s="75" t="s">
        <v>255</v>
      </c>
      <c r="BL1010" s="1" t="s">
        <v>444</v>
      </c>
      <c r="BM1010" s="1" t="s">
        <v>445</v>
      </c>
      <c r="BN1010" s="69" t="s">
        <v>571</v>
      </c>
      <c r="BO1010" s="81"/>
      <c r="BP1010" s="123"/>
      <c r="BQ1010" s="120"/>
    </row>
    <row r="1011" spans="53:69" ht="15.75">
      <c r="BA1011" s="31" t="str">
        <f t="shared" si="1"/>
        <v>E061</v>
      </c>
      <c r="BB1011" s="28" t="s">
        <v>112</v>
      </c>
      <c r="BC1011" s="63" t="s">
        <v>235</v>
      </c>
      <c r="BD1011" s="53" t="s">
        <v>177</v>
      </c>
      <c r="BE1011" s="54" t="s">
        <v>178</v>
      </c>
      <c r="BF1011" s="55" t="s">
        <v>179</v>
      </c>
      <c r="BG1011" s="72"/>
      <c r="BH1011" s="74" t="s">
        <v>354</v>
      </c>
      <c r="BI1011" s="1" t="s">
        <v>302</v>
      </c>
      <c r="BJ1011" s="75" t="s">
        <v>257</v>
      </c>
      <c r="BL1011" s="1" t="s">
        <v>446</v>
      </c>
      <c r="BM1011" s="1" t="s">
        <v>447</v>
      </c>
      <c r="BN1011" s="69" t="s">
        <v>572</v>
      </c>
      <c r="BO1011" s="83"/>
      <c r="BP1011" s="115"/>
      <c r="BQ1011" s="121"/>
    </row>
    <row r="1012" spans="53:69" ht="15.75">
      <c r="BA1012" s="31" t="str">
        <f t="shared" si="1"/>
        <v>E062</v>
      </c>
      <c r="BB1012" s="28" t="s">
        <v>113</v>
      </c>
      <c r="BC1012" s="63" t="s">
        <v>236</v>
      </c>
      <c r="BD1012" s="53" t="s">
        <v>181</v>
      </c>
      <c r="BE1012" s="54" t="s">
        <v>178</v>
      </c>
      <c r="BF1012" s="55" t="s">
        <v>179</v>
      </c>
      <c r="BG1012" s="72"/>
      <c r="BH1012" s="1" t="s">
        <v>355</v>
      </c>
      <c r="BI1012" s="1" t="s">
        <v>303</v>
      </c>
      <c r="BJ1012" s="75" t="s">
        <v>258</v>
      </c>
      <c r="BL1012" s="1" t="s">
        <v>448</v>
      </c>
      <c r="BM1012" s="1" t="s">
        <v>449</v>
      </c>
      <c r="BN1012" s="69" t="s">
        <v>573</v>
      </c>
      <c r="BO1012" s="85"/>
      <c r="BP1012" s="121"/>
      <c r="BQ1012" s="121"/>
    </row>
    <row r="1013" spans="53:69" ht="15.75">
      <c r="BA1013" s="31" t="str">
        <f t="shared" si="1"/>
        <v>E063</v>
      </c>
      <c r="BB1013" s="28" t="s">
        <v>114</v>
      </c>
      <c r="BC1013" s="63" t="s">
        <v>237</v>
      </c>
      <c r="BD1013" s="53" t="s">
        <v>183</v>
      </c>
      <c r="BE1013" s="54" t="s">
        <v>178</v>
      </c>
      <c r="BF1013" s="55" t="s">
        <v>179</v>
      </c>
      <c r="BG1013" s="72"/>
      <c r="BH1013" s="1" t="s">
        <v>356</v>
      </c>
      <c r="BI1013" s="1" t="s">
        <v>304</v>
      </c>
      <c r="BJ1013" s="75" t="s">
        <v>259</v>
      </c>
      <c r="BL1013" s="1" t="s">
        <v>450</v>
      </c>
      <c r="BM1013" s="1" t="s">
        <v>451</v>
      </c>
      <c r="BN1013" s="69" t="s">
        <v>574</v>
      </c>
      <c r="BO1013" s="86"/>
      <c r="BP1013" s="123"/>
      <c r="BQ1013" s="122"/>
    </row>
    <row r="1014" spans="53:69" ht="15.75">
      <c r="BA1014" s="31" t="str">
        <f t="shared" si="1"/>
        <v>E064</v>
      </c>
      <c r="BB1014" s="28" t="s">
        <v>115</v>
      </c>
      <c r="BC1014" s="63" t="s">
        <v>238</v>
      </c>
      <c r="BD1014" s="53" t="s">
        <v>72</v>
      </c>
      <c r="BE1014" s="54" t="s">
        <v>178</v>
      </c>
      <c r="BF1014" s="55" t="s">
        <v>179</v>
      </c>
      <c r="BG1014" s="72"/>
      <c r="BH1014" s="1" t="s">
        <v>357</v>
      </c>
      <c r="BI1014" s="1" t="s">
        <v>305</v>
      </c>
      <c r="BJ1014" s="76" t="s">
        <v>260</v>
      </c>
      <c r="BL1014" s="1" t="s">
        <v>452</v>
      </c>
      <c r="BM1014" s="1" t="s">
        <v>453</v>
      </c>
      <c r="BN1014" s="69" t="s">
        <v>575</v>
      </c>
      <c r="BO1014" s="87"/>
      <c r="BP1014" s="119"/>
      <c r="BQ1014" s="122"/>
    </row>
    <row r="1015" spans="53:69" ht="30">
      <c r="BA1015" s="31" t="str">
        <f t="shared" si="1"/>
        <v>E065</v>
      </c>
      <c r="BB1015" s="28" t="s">
        <v>116</v>
      </c>
      <c r="BC1015" s="63" t="s">
        <v>239</v>
      </c>
      <c r="BD1015" s="53" t="s">
        <v>186</v>
      </c>
      <c r="BE1015" s="54" t="s">
        <v>178</v>
      </c>
      <c r="BF1015" s="55" t="s">
        <v>179</v>
      </c>
      <c r="BG1015" s="72"/>
      <c r="BH1015" s="74" t="s">
        <v>358</v>
      </c>
      <c r="BI1015" s="1" t="s">
        <v>306</v>
      </c>
      <c r="BJ1015" s="77" t="s">
        <v>411</v>
      </c>
      <c r="BL1015" s="1" t="s">
        <v>454</v>
      </c>
      <c r="BM1015" s="1" t="s">
        <v>455</v>
      </c>
      <c r="BN1015" s="69" t="s">
        <v>576</v>
      </c>
      <c r="BO1015" s="85"/>
      <c r="BP1015" s="124"/>
      <c r="BQ1015" s="121"/>
    </row>
    <row r="1016" spans="53:69" ht="15.75">
      <c r="BA1016" s="31" t="str">
        <f t="shared" si="1"/>
        <v>E066</v>
      </c>
      <c r="BB1016" s="28" t="s">
        <v>117</v>
      </c>
      <c r="BC1016" s="63" t="s">
        <v>240</v>
      </c>
      <c r="BD1016" s="53" t="s">
        <v>188</v>
      </c>
      <c r="BE1016" s="54" t="s">
        <v>178</v>
      </c>
      <c r="BF1016" s="55" t="s">
        <v>179</v>
      </c>
      <c r="BG1016" s="72"/>
      <c r="BH1016" s="1" t="s">
        <v>359</v>
      </c>
      <c r="BI1016" s="1" t="s">
        <v>307</v>
      </c>
      <c r="BL1016" s="1" t="s">
        <v>456</v>
      </c>
      <c r="BM1016" s="1" t="s">
        <v>457</v>
      </c>
      <c r="BN1016" s="69" t="s">
        <v>577</v>
      </c>
      <c r="BO1016" s="88"/>
      <c r="BP1016" s="117"/>
      <c r="BQ1016" s="121"/>
    </row>
    <row r="1017" spans="53:69" ht="15.75">
      <c r="BA1017" s="31" t="str">
        <f t="shared" si="1"/>
        <v>E067</v>
      </c>
      <c r="BB1017" s="28" t="s">
        <v>118</v>
      </c>
      <c r="BC1017" s="64" t="s">
        <v>213</v>
      </c>
      <c r="BD1017" s="53" t="s">
        <v>189</v>
      </c>
      <c r="BE1017" s="54" t="s">
        <v>178</v>
      </c>
      <c r="BF1017" s="55" t="s">
        <v>179</v>
      </c>
      <c r="BG1017" s="72"/>
      <c r="BH1017" s="1" t="s">
        <v>360</v>
      </c>
      <c r="BI1017" s="1" t="s">
        <v>308</v>
      </c>
      <c r="BL1017" s="1" t="s">
        <v>458</v>
      </c>
      <c r="BM1017" s="1" t="s">
        <v>459</v>
      </c>
      <c r="BN1017" s="69" t="s">
        <v>578</v>
      </c>
      <c r="BO1017" s="83"/>
      <c r="BP1017" s="114"/>
      <c r="BQ1017" s="122"/>
    </row>
    <row r="1018" spans="53:69" ht="15.75">
      <c r="BA1018" s="31" t="str">
        <f t="shared" si="1"/>
        <v>E071</v>
      </c>
      <c r="BB1018" s="28" t="s">
        <v>120</v>
      </c>
      <c r="BC1018" s="64" t="s">
        <v>214</v>
      </c>
      <c r="BD1018" s="53" t="s">
        <v>190</v>
      </c>
      <c r="BE1018" s="54" t="s">
        <v>178</v>
      </c>
      <c r="BF1018" s="55" t="s">
        <v>179</v>
      </c>
      <c r="BG1018" s="72"/>
      <c r="BH1018" s="1" t="s">
        <v>361</v>
      </c>
      <c r="BI1018" s="1" t="s">
        <v>309</v>
      </c>
      <c r="BL1018" s="1" t="s">
        <v>460</v>
      </c>
      <c r="BM1018" s="1" t="s">
        <v>461</v>
      </c>
      <c r="BN1018" s="69" t="s">
        <v>579</v>
      </c>
      <c r="BO1018" s="89"/>
      <c r="BP1018" s="114"/>
      <c r="BQ1018" s="122"/>
    </row>
    <row r="1019" spans="53:69" ht="15.75">
      <c r="BA1019" s="31" t="str">
        <f t="shared" si="1"/>
        <v>E072</v>
      </c>
      <c r="BB1019" s="28" t="s">
        <v>121</v>
      </c>
      <c r="BC1019" s="64" t="s">
        <v>215</v>
      </c>
      <c r="BD1019" s="53" t="s">
        <v>191</v>
      </c>
      <c r="BE1019" s="54" t="s">
        <v>178</v>
      </c>
      <c r="BF1019" s="55" t="s">
        <v>179</v>
      </c>
      <c r="BG1019" s="72"/>
      <c r="BH1019" s="1" t="s">
        <v>362</v>
      </c>
      <c r="BI1019" s="1" t="s">
        <v>310</v>
      </c>
      <c r="BL1019" s="1" t="s">
        <v>462</v>
      </c>
      <c r="BM1019" s="1" t="s">
        <v>463</v>
      </c>
      <c r="BN1019" s="69" t="s">
        <v>580</v>
      </c>
      <c r="BO1019" s="90"/>
      <c r="BP1019" s="116"/>
      <c r="BQ1019" s="121"/>
    </row>
    <row r="1020" spans="53:69" ht="15.75">
      <c r="BA1020" s="31" t="str">
        <f t="shared" si="1"/>
        <v>E073</v>
      </c>
      <c r="BB1020" s="28" t="s">
        <v>122</v>
      </c>
      <c r="BC1020" s="64" t="s">
        <v>216</v>
      </c>
      <c r="BD1020" s="53" t="s">
        <v>192</v>
      </c>
      <c r="BE1020" s="54" t="s">
        <v>178</v>
      </c>
      <c r="BF1020" s="55" t="s">
        <v>179</v>
      </c>
      <c r="BG1020" s="72"/>
      <c r="BH1020" s="1" t="s">
        <v>363</v>
      </c>
      <c r="BI1020" s="1" t="s">
        <v>311</v>
      </c>
      <c r="BL1020" s="1" t="s">
        <v>464</v>
      </c>
      <c r="BM1020" s="1" t="s">
        <v>465</v>
      </c>
      <c r="BN1020" s="69" t="s">
        <v>581</v>
      </c>
      <c r="BO1020" s="89"/>
      <c r="BP1020" s="116"/>
      <c r="BQ1020" s="121"/>
    </row>
    <row r="1021" spans="53:69" ht="15.75">
      <c r="BA1021" s="31" t="str">
        <f t="shared" si="1"/>
        <v>E082</v>
      </c>
      <c r="BB1021" s="34" t="s">
        <v>146</v>
      </c>
      <c r="BC1021" s="64" t="s">
        <v>217</v>
      </c>
      <c r="BD1021" s="53" t="s">
        <v>193</v>
      </c>
      <c r="BE1021" s="54" t="s">
        <v>178</v>
      </c>
      <c r="BF1021" s="55" t="s">
        <v>179</v>
      </c>
      <c r="BG1021" s="72"/>
      <c r="BH1021" s="1" t="s">
        <v>364</v>
      </c>
      <c r="BI1021" s="1" t="s">
        <v>312</v>
      </c>
      <c r="BL1021" s="1" t="s">
        <v>466</v>
      </c>
      <c r="BM1021" s="1" t="s">
        <v>467</v>
      </c>
      <c r="BN1021" s="69" t="s">
        <v>582</v>
      </c>
      <c r="BO1021" s="85"/>
      <c r="BP1021" s="116"/>
      <c r="BQ1021" s="123"/>
    </row>
    <row r="1022" spans="53:69" ht="15.75">
      <c r="BA1022" s="31" t="str">
        <f t="shared" si="1"/>
        <v>E083</v>
      </c>
      <c r="BB1022" s="29" t="s">
        <v>126</v>
      </c>
      <c r="BC1022" s="64" t="s">
        <v>218</v>
      </c>
      <c r="BD1022" s="53" t="s">
        <v>194</v>
      </c>
      <c r="BE1022" s="54" t="s">
        <v>178</v>
      </c>
      <c r="BF1022" s="55" t="s">
        <v>179</v>
      </c>
      <c r="BG1022" s="72"/>
      <c r="BH1022" s="1" t="s">
        <v>365</v>
      </c>
      <c r="BI1022" s="1" t="s">
        <v>313</v>
      </c>
      <c r="BL1022" s="1" t="s">
        <v>468</v>
      </c>
      <c r="BM1022" s="1" t="s">
        <v>469</v>
      </c>
      <c r="BN1022" s="69" t="s">
        <v>583</v>
      </c>
      <c r="BO1022" s="85"/>
      <c r="BP1022" s="116"/>
      <c r="BQ1022" s="123"/>
    </row>
    <row r="1023" spans="53:69" ht="30">
      <c r="BA1023" s="31" t="str">
        <f t="shared" si="1"/>
        <v>E085</v>
      </c>
      <c r="BB1023" s="29" t="s">
        <v>832</v>
      </c>
      <c r="BC1023" s="64" t="s">
        <v>219</v>
      </c>
      <c r="BD1023" s="53" t="s">
        <v>195</v>
      </c>
      <c r="BE1023" s="54" t="s">
        <v>178</v>
      </c>
      <c r="BF1023" s="55" t="s">
        <v>179</v>
      </c>
      <c r="BG1023" s="72"/>
      <c r="BH1023" s="1" t="s">
        <v>366</v>
      </c>
      <c r="BI1023" s="1" t="s">
        <v>314</v>
      </c>
      <c r="BL1023" s="1" t="s">
        <v>470</v>
      </c>
      <c r="BM1023" s="1" t="s">
        <v>471</v>
      </c>
      <c r="BN1023" s="69" t="s">
        <v>584</v>
      </c>
      <c r="BO1023" s="85"/>
      <c r="BP1023" s="116"/>
      <c r="BQ1023" s="119"/>
    </row>
    <row r="1024" spans="53:69" ht="15.75">
      <c r="BA1024" s="31" t="str">
        <f t="shared" si="1"/>
        <v>E091</v>
      </c>
      <c r="BB1024" s="29" t="s">
        <v>110</v>
      </c>
      <c r="BC1024" s="64" t="s">
        <v>220</v>
      </c>
      <c r="BD1024" s="53" t="s">
        <v>196</v>
      </c>
      <c r="BE1024" s="54" t="s">
        <v>178</v>
      </c>
      <c r="BF1024" s="55" t="s">
        <v>179</v>
      </c>
      <c r="BG1024" s="72"/>
      <c r="BH1024" s="1" t="s">
        <v>367</v>
      </c>
      <c r="BI1024" s="1" t="s">
        <v>315</v>
      </c>
      <c r="BL1024" s="1" t="s">
        <v>329</v>
      </c>
      <c r="BM1024" s="1" t="s">
        <v>472</v>
      </c>
      <c r="BN1024" s="69" t="s">
        <v>585</v>
      </c>
      <c r="BO1024" s="86"/>
      <c r="BP1024" s="116"/>
      <c r="BQ1024" s="119"/>
    </row>
    <row r="1025" spans="53:69" ht="15.75">
      <c r="BA1025" s="31" t="str">
        <f t="shared" si="1"/>
        <v>E092</v>
      </c>
      <c r="BB1025" s="29" t="s">
        <v>130</v>
      </c>
      <c r="BC1025" s="64" t="s">
        <v>221</v>
      </c>
      <c r="BD1025" s="53" t="s">
        <v>197</v>
      </c>
      <c r="BE1025" s="54" t="s">
        <v>178</v>
      </c>
      <c r="BF1025" s="55" t="s">
        <v>179</v>
      </c>
      <c r="BG1025" s="72"/>
      <c r="BH1025" s="1" t="s">
        <v>368</v>
      </c>
      <c r="BI1025" s="1" t="s">
        <v>316</v>
      </c>
      <c r="BM1025" s="1" t="s">
        <v>473</v>
      </c>
      <c r="BN1025" s="69" t="s">
        <v>586</v>
      </c>
      <c r="BO1025" s="85"/>
      <c r="BP1025" s="114"/>
      <c r="BQ1025" s="124"/>
    </row>
    <row r="1026" spans="53:69" ht="15.75">
      <c r="BA1026" s="31" t="str">
        <f t="shared" si="1"/>
        <v>E101</v>
      </c>
      <c r="BB1026" s="34" t="s">
        <v>147</v>
      </c>
      <c r="BC1026" s="64" t="s">
        <v>222</v>
      </c>
      <c r="BD1026" s="53" t="s">
        <v>198</v>
      </c>
      <c r="BE1026" s="54" t="s">
        <v>178</v>
      </c>
      <c r="BF1026" s="55" t="s">
        <v>179</v>
      </c>
      <c r="BG1026" s="72"/>
      <c r="BH1026" s="1" t="s">
        <v>369</v>
      </c>
      <c r="BI1026" s="1" t="s">
        <v>317</v>
      </c>
      <c r="BM1026" s="1" t="s">
        <v>474</v>
      </c>
      <c r="BN1026" s="69" t="s">
        <v>587</v>
      </c>
      <c r="BO1026" s="85"/>
      <c r="BP1026" s="114"/>
      <c r="BQ1026" s="124"/>
    </row>
    <row r="1027" spans="53:69" ht="15.75">
      <c r="BA1027" s="31" t="str">
        <f t="shared" si="1"/>
        <v>E102</v>
      </c>
      <c r="BB1027" s="34" t="s">
        <v>148</v>
      </c>
      <c r="BC1027" s="64" t="s">
        <v>223</v>
      </c>
      <c r="BD1027" s="53" t="s">
        <v>199</v>
      </c>
      <c r="BE1027" s="54" t="s">
        <v>178</v>
      </c>
      <c r="BF1027" s="55" t="s">
        <v>179</v>
      </c>
      <c r="BG1027" s="72"/>
      <c r="BH1027" s="1" t="s">
        <v>370</v>
      </c>
      <c r="BI1027" s="1" t="s">
        <v>318</v>
      </c>
      <c r="BM1027" s="1" t="s">
        <v>475</v>
      </c>
      <c r="BN1027" s="69" t="s">
        <v>588</v>
      </c>
      <c r="BO1027" s="83"/>
      <c r="BP1027" s="114"/>
      <c r="BQ1027" s="124"/>
    </row>
    <row r="1028" spans="53:69" ht="15.75">
      <c r="BA1028" s="31" t="str">
        <f t="shared" si="1"/>
        <v>E103</v>
      </c>
      <c r="BB1028" s="30" t="s">
        <v>135</v>
      </c>
      <c r="BC1028" s="64" t="s">
        <v>224</v>
      </c>
      <c r="BD1028" s="53" t="s">
        <v>200</v>
      </c>
      <c r="BE1028" s="54" t="s">
        <v>178</v>
      </c>
      <c r="BF1028" s="55" t="s">
        <v>179</v>
      </c>
      <c r="BG1028" s="72"/>
      <c r="BH1028" s="74" t="s">
        <v>371</v>
      </c>
      <c r="BI1028" s="1" t="s">
        <v>319</v>
      </c>
      <c r="BM1028" s="1" t="s">
        <v>476</v>
      </c>
      <c r="BN1028" s="69" t="s">
        <v>589</v>
      </c>
      <c r="BO1028" s="84"/>
      <c r="BP1028" s="114"/>
      <c r="BQ1028" s="117"/>
    </row>
    <row r="1029" spans="53:69" ht="15.75">
      <c r="BA1029" s="31" t="str">
        <f t="shared" ref="BA1029:BA1037" si="2">MID(BB1029,1,4)</f>
        <v>E104</v>
      </c>
      <c r="BB1029" s="33" t="s">
        <v>149</v>
      </c>
      <c r="BC1029" s="64" t="s">
        <v>225</v>
      </c>
      <c r="BD1029" s="53" t="s">
        <v>201</v>
      </c>
      <c r="BE1029" s="54" t="s">
        <v>178</v>
      </c>
      <c r="BF1029" s="55" t="s">
        <v>179</v>
      </c>
      <c r="BG1029" s="72"/>
      <c r="BH1029" s="1" t="s">
        <v>372</v>
      </c>
      <c r="BI1029" s="1" t="s">
        <v>320</v>
      </c>
      <c r="BM1029" s="1" t="s">
        <v>477</v>
      </c>
      <c r="BN1029" s="69" t="s">
        <v>589</v>
      </c>
      <c r="BO1029" s="87"/>
      <c r="BP1029" s="114"/>
      <c r="BQ1029" s="117"/>
    </row>
    <row r="1030" spans="53:69" ht="15.75">
      <c r="BA1030" s="31" t="str">
        <f t="shared" si="2"/>
        <v>E105</v>
      </c>
      <c r="BB1030" s="30" t="s">
        <v>134</v>
      </c>
      <c r="BC1030" s="64" t="s">
        <v>226</v>
      </c>
      <c r="BD1030" s="53" t="s">
        <v>202</v>
      </c>
      <c r="BE1030" s="54" t="s">
        <v>178</v>
      </c>
      <c r="BF1030" s="55" t="s">
        <v>179</v>
      </c>
      <c r="BG1030" s="72"/>
      <c r="BH1030" s="1" t="s">
        <v>373</v>
      </c>
      <c r="BI1030" s="1" t="s">
        <v>321</v>
      </c>
      <c r="BM1030" s="1" t="s">
        <v>478</v>
      </c>
      <c r="BN1030" s="69" t="s">
        <v>590</v>
      </c>
      <c r="BO1030" s="85"/>
      <c r="BP1030" s="116"/>
      <c r="BQ1030" s="122"/>
    </row>
    <row r="1031" spans="53:69" ht="30">
      <c r="BA1031" s="31" t="str">
        <f t="shared" si="2"/>
        <v>E112</v>
      </c>
      <c r="BB1031" s="27" t="s">
        <v>102</v>
      </c>
      <c r="BC1031" s="64" t="s">
        <v>227</v>
      </c>
      <c r="BD1031" s="53" t="s">
        <v>203</v>
      </c>
      <c r="BE1031" s="57" t="s">
        <v>204</v>
      </c>
      <c r="BF1031" s="3"/>
      <c r="BG1031" s="13"/>
      <c r="BH1031" s="1" t="s">
        <v>374</v>
      </c>
      <c r="BI1031" s="1" t="s">
        <v>322</v>
      </c>
      <c r="BM1031" s="1" t="s">
        <v>479</v>
      </c>
      <c r="BN1031" s="69" t="s">
        <v>591</v>
      </c>
      <c r="BO1031" s="85"/>
      <c r="BP1031" s="116"/>
      <c r="BQ1031" s="122"/>
    </row>
    <row r="1032" spans="53:69" ht="30">
      <c r="BA1032" s="31" t="str">
        <f t="shared" si="2"/>
        <v>E122</v>
      </c>
      <c r="BB1032" s="35" t="s">
        <v>140</v>
      </c>
      <c r="BC1032" s="64" t="s">
        <v>228</v>
      </c>
      <c r="BD1032" s="53" t="s">
        <v>205</v>
      </c>
      <c r="BE1032" s="58" t="s">
        <v>206</v>
      </c>
      <c r="BF1032" s="3"/>
      <c r="BG1032" s="13"/>
      <c r="BH1032" s="1" t="s">
        <v>375</v>
      </c>
      <c r="BI1032" s="1" t="s">
        <v>323</v>
      </c>
      <c r="BM1032" s="1" t="s">
        <v>480</v>
      </c>
      <c r="BN1032" s="69" t="s">
        <v>592</v>
      </c>
      <c r="BO1032" s="91"/>
      <c r="BP1032" s="116"/>
      <c r="BQ1032" s="119"/>
    </row>
    <row r="1033" spans="53:69">
      <c r="BA1033" s="31" t="str">
        <f t="shared" si="2"/>
        <v>E124</v>
      </c>
      <c r="BB1033" s="35" t="s">
        <v>144</v>
      </c>
      <c r="BC1033" s="64" t="s">
        <v>229</v>
      </c>
      <c r="BD1033" s="53" t="s">
        <v>207</v>
      </c>
      <c r="BE1033" s="57" t="s">
        <v>208</v>
      </c>
      <c r="BF1033" s="3"/>
      <c r="BG1033" s="13"/>
      <c r="BH1033" s="1" t="s">
        <v>376</v>
      </c>
      <c r="BI1033" s="1" t="s">
        <v>324</v>
      </c>
      <c r="BM1033" s="1" t="s">
        <v>481</v>
      </c>
      <c r="BN1033" s="69" t="s">
        <v>593</v>
      </c>
      <c r="BO1033" s="91"/>
      <c r="BP1033" s="116"/>
      <c r="BQ1033" s="119"/>
    </row>
    <row r="1034" spans="53:69" ht="15.75">
      <c r="BA1034" s="31" t="str">
        <f t="shared" si="2"/>
        <v>F081</v>
      </c>
      <c r="BB1034" s="36" t="s">
        <v>124</v>
      </c>
      <c r="BC1034" s="64" t="s">
        <v>230</v>
      </c>
      <c r="BD1034" s="53" t="s">
        <v>209</v>
      </c>
      <c r="BE1034" s="54" t="s">
        <v>210</v>
      </c>
      <c r="BF1034" s="3"/>
      <c r="BG1034" s="13"/>
      <c r="BH1034" s="1" t="s">
        <v>377</v>
      </c>
      <c r="BI1034" s="1" t="s">
        <v>325</v>
      </c>
      <c r="BM1034" s="1" t="s">
        <v>482</v>
      </c>
      <c r="BN1034" s="69" t="s">
        <v>594</v>
      </c>
      <c r="BO1034" s="85"/>
      <c r="BP1034" s="116"/>
      <c r="BQ1034" s="118"/>
    </row>
    <row r="1035" spans="53:69">
      <c r="BA1035" s="31" t="str">
        <f t="shared" si="2"/>
        <v>F084</v>
      </c>
      <c r="BB1035" s="36" t="s">
        <v>150</v>
      </c>
      <c r="BC1035" s="64" t="s">
        <v>231</v>
      </c>
      <c r="BD1035" s="60" t="s">
        <v>211</v>
      </c>
      <c r="BE1035" s="46" t="s">
        <v>212</v>
      </c>
      <c r="BF1035" s="3"/>
      <c r="BG1035" s="13"/>
      <c r="BH1035" s="1" t="s">
        <v>378</v>
      </c>
      <c r="BI1035" s="1" t="s">
        <v>326</v>
      </c>
      <c r="BM1035" s="1" t="s">
        <v>483</v>
      </c>
      <c r="BN1035" s="69" t="s">
        <v>595</v>
      </c>
      <c r="BO1035" s="91"/>
      <c r="BP1035" s="116"/>
      <c r="BQ1035" s="123"/>
    </row>
    <row r="1036" spans="53:69">
      <c r="BA1036" s="31" t="str">
        <f t="shared" si="2"/>
        <v>G055</v>
      </c>
      <c r="BB1036" s="37" t="s">
        <v>109</v>
      </c>
      <c r="BH1036" s="1" t="s">
        <v>379</v>
      </c>
      <c r="BI1036" s="1" t="s">
        <v>327</v>
      </c>
      <c r="BM1036" s="1" t="s">
        <v>484</v>
      </c>
      <c r="BN1036" s="69" t="s">
        <v>596</v>
      </c>
      <c r="BO1036" s="91"/>
      <c r="BP1036" s="116"/>
      <c r="BQ1036" s="123"/>
    </row>
    <row r="1037" spans="53:69" ht="30">
      <c r="BA1037" s="31" t="str">
        <f t="shared" si="2"/>
        <v>K052</v>
      </c>
      <c r="BB1037" s="38" t="s">
        <v>108</v>
      </c>
      <c r="BH1037" s="1" t="s">
        <v>380</v>
      </c>
      <c r="BI1037" s="1" t="s">
        <v>328</v>
      </c>
      <c r="BM1037" s="1" t="s">
        <v>485</v>
      </c>
      <c r="BN1037" s="69" t="s">
        <v>597</v>
      </c>
      <c r="BO1037" s="92"/>
      <c r="BP1037" s="116"/>
      <c r="BQ1037" s="115"/>
    </row>
    <row r="1038" spans="53:69">
      <c r="BA1038" s="31" t="s">
        <v>860</v>
      </c>
      <c r="BB1038" s="38" t="s">
        <v>859</v>
      </c>
      <c r="BH1038" s="1" t="s">
        <v>381</v>
      </c>
      <c r="BI1038" s="1" t="s">
        <v>329</v>
      </c>
      <c r="BM1038" s="1" t="s">
        <v>486</v>
      </c>
      <c r="BN1038" s="69" t="s">
        <v>597</v>
      </c>
      <c r="BO1038" s="91"/>
      <c r="BP1038" s="116"/>
      <c r="BQ1038" s="115"/>
    </row>
    <row r="1039" spans="53:69">
      <c r="BA1039" s="31" t="str">
        <f t="shared" ref="BA1039:BA1061" si="3">MID(BB1039,1,4)</f>
        <v>N014</v>
      </c>
      <c r="BB1039" s="39" t="s">
        <v>100</v>
      </c>
      <c r="BH1039" s="1" t="s">
        <v>382</v>
      </c>
      <c r="BM1039" s="1" t="s">
        <v>487</v>
      </c>
      <c r="BN1039" s="69" t="s">
        <v>598</v>
      </c>
      <c r="BO1039" s="86"/>
      <c r="BP1039" s="125"/>
      <c r="BQ1039" s="117"/>
    </row>
    <row r="1040" spans="53:69">
      <c r="BA1040" s="31" t="str">
        <f t="shared" si="3"/>
        <v>O121</v>
      </c>
      <c r="BB1040" s="35" t="s">
        <v>137</v>
      </c>
      <c r="BH1040" s="1" t="s">
        <v>383</v>
      </c>
      <c r="BM1040" s="1" t="s">
        <v>488</v>
      </c>
      <c r="BN1040" s="69" t="s">
        <v>599</v>
      </c>
      <c r="BO1040" s="81"/>
      <c r="BP1040" s="125"/>
      <c r="BQ1040" s="117"/>
    </row>
    <row r="1041" spans="53:69">
      <c r="BA1041" s="31" t="str">
        <f t="shared" si="3"/>
        <v>P106</v>
      </c>
      <c r="BB1041" s="40" t="s">
        <v>133</v>
      </c>
      <c r="BH1041" s="1" t="s">
        <v>384</v>
      </c>
      <c r="BM1041" s="1" t="s">
        <v>489</v>
      </c>
      <c r="BN1041" s="69" t="s">
        <v>600</v>
      </c>
      <c r="BO1041" s="81"/>
      <c r="BP1041" s="126"/>
      <c r="BQ1041" s="113"/>
    </row>
    <row r="1042" spans="53:69">
      <c r="BA1042" s="31" t="str">
        <f t="shared" si="3"/>
        <v>P111</v>
      </c>
      <c r="BB1042" s="35" t="s">
        <v>101</v>
      </c>
      <c r="BH1042" s="1" t="s">
        <v>385</v>
      </c>
      <c r="BM1042" s="1" t="s">
        <v>490</v>
      </c>
      <c r="BN1042" s="69" t="s">
        <v>601</v>
      </c>
      <c r="BO1042" s="85"/>
      <c r="BP1042" s="116"/>
      <c r="BQ1042" s="122"/>
    </row>
    <row r="1043" spans="53:69">
      <c r="BA1043" s="31" t="str">
        <f t="shared" si="3"/>
        <v>P123</v>
      </c>
      <c r="BB1043" s="41" t="s">
        <v>141</v>
      </c>
      <c r="BH1043" s="1" t="s">
        <v>386</v>
      </c>
      <c r="BM1043" s="1" t="s">
        <v>491</v>
      </c>
      <c r="BN1043" s="69" t="s">
        <v>602</v>
      </c>
      <c r="BO1043" s="81"/>
      <c r="BP1043" s="114"/>
      <c r="BQ1043" s="122"/>
    </row>
    <row r="1044" spans="53:69">
      <c r="BA1044" s="31" t="str">
        <f t="shared" si="3"/>
        <v>PA01</v>
      </c>
      <c r="BB1044" s="35" t="s">
        <v>145</v>
      </c>
      <c r="BH1044" s="1" t="s">
        <v>387</v>
      </c>
      <c r="BM1044" s="1" t="s">
        <v>492</v>
      </c>
      <c r="BN1044" s="69" t="s">
        <v>603</v>
      </c>
      <c r="BO1044" s="81"/>
      <c r="BP1044" s="114"/>
      <c r="BQ1044" s="122"/>
    </row>
    <row r="1045" spans="53:69">
      <c r="BA1045" s="31" t="str">
        <f t="shared" si="3"/>
        <v>PA02</v>
      </c>
      <c r="BB1045" s="39" t="s">
        <v>99</v>
      </c>
      <c r="BH1045" s="1" t="s">
        <v>388</v>
      </c>
      <c r="BM1045" s="1" t="s">
        <v>493</v>
      </c>
      <c r="BN1045" s="69" t="s">
        <v>604</v>
      </c>
      <c r="BO1045" s="93"/>
      <c r="BP1045" s="114"/>
      <c r="BQ1045" s="122"/>
    </row>
    <row r="1046" spans="53:69">
      <c r="BA1046" s="31" t="str">
        <f t="shared" si="3"/>
        <v>PA03</v>
      </c>
      <c r="BB1046" s="41" t="s">
        <v>142</v>
      </c>
      <c r="BH1046" s="1" t="s">
        <v>389</v>
      </c>
      <c r="BM1046" s="1" t="s">
        <v>494</v>
      </c>
      <c r="BN1046" s="69" t="s">
        <v>605</v>
      </c>
      <c r="BO1046" s="81"/>
      <c r="BP1046" s="114"/>
      <c r="BQ1046" s="122"/>
    </row>
    <row r="1047" spans="53:69">
      <c r="BA1047" s="31" t="str">
        <f t="shared" si="3"/>
        <v>PA04</v>
      </c>
      <c r="BB1047" s="36" t="s">
        <v>129</v>
      </c>
      <c r="BH1047" s="1" t="s">
        <v>390</v>
      </c>
      <c r="BM1047" s="1" t="s">
        <v>495</v>
      </c>
      <c r="BN1047" s="69" t="s">
        <v>606</v>
      </c>
      <c r="BO1047" s="94"/>
      <c r="BP1047" s="116"/>
      <c r="BQ1047" s="121"/>
    </row>
    <row r="1048" spans="53:69">
      <c r="BA1048" s="31" t="str">
        <f t="shared" si="3"/>
        <v>PA05</v>
      </c>
      <c r="BB1048" s="36" t="s">
        <v>127</v>
      </c>
      <c r="BH1048" s="1" t="s">
        <v>391</v>
      </c>
      <c r="BM1048" s="1" t="s">
        <v>496</v>
      </c>
      <c r="BN1048" s="69" t="s">
        <v>607</v>
      </c>
      <c r="BO1048" s="86"/>
      <c r="BP1048" s="116"/>
      <c r="BQ1048" s="122"/>
    </row>
    <row r="1049" spans="53:69">
      <c r="BA1049" s="31" t="str">
        <f t="shared" si="3"/>
        <v>PA06</v>
      </c>
      <c r="BB1049" s="36" t="s">
        <v>128</v>
      </c>
      <c r="BH1049" s="1" t="s">
        <v>392</v>
      </c>
      <c r="BM1049" s="1" t="s">
        <v>497</v>
      </c>
      <c r="BN1049" s="69" t="s">
        <v>608</v>
      </c>
      <c r="BO1049" s="83"/>
      <c r="BP1049" s="116"/>
      <c r="BQ1049" s="123"/>
    </row>
    <row r="1050" spans="53:69">
      <c r="BA1050" s="31" t="str">
        <f t="shared" si="3"/>
        <v>PA07</v>
      </c>
      <c r="BB1050" s="38" t="s">
        <v>111</v>
      </c>
      <c r="BH1050" s="1" t="s">
        <v>393</v>
      </c>
      <c r="BM1050" s="1" t="s">
        <v>498</v>
      </c>
      <c r="BN1050" s="69" t="s">
        <v>609</v>
      </c>
      <c r="BO1050" s="83"/>
      <c r="BP1050" s="116"/>
      <c r="BQ1050" s="123"/>
    </row>
    <row r="1051" spans="53:69">
      <c r="BA1051" s="31" t="str">
        <f t="shared" si="3"/>
        <v>PA08</v>
      </c>
      <c r="BB1051" s="38" t="s">
        <v>119</v>
      </c>
      <c r="BH1051" s="1" t="s">
        <v>394</v>
      </c>
      <c r="BM1051" s="1" t="s">
        <v>499</v>
      </c>
      <c r="BN1051" s="69" t="s">
        <v>610</v>
      </c>
      <c r="BO1051" s="83"/>
      <c r="BP1051" s="116"/>
      <c r="BQ1051" s="121"/>
    </row>
    <row r="1052" spans="53:69">
      <c r="BA1052" s="31" t="str">
        <f t="shared" si="3"/>
        <v>MA10</v>
      </c>
      <c r="BB1052" s="41" t="s">
        <v>143</v>
      </c>
      <c r="BH1052" s="1" t="s">
        <v>395</v>
      </c>
      <c r="BM1052" s="1" t="s">
        <v>500</v>
      </c>
      <c r="BN1052" s="69" t="s">
        <v>611</v>
      </c>
      <c r="BO1052" s="81"/>
      <c r="BP1052" s="116"/>
      <c r="BQ1052" s="121"/>
    </row>
    <row r="1053" spans="53:69">
      <c r="BA1053" s="31" t="str">
        <f t="shared" si="3"/>
        <v>OA11</v>
      </c>
      <c r="BB1053" s="35" t="s">
        <v>138</v>
      </c>
      <c r="BN1053" s="69" t="s">
        <v>612</v>
      </c>
      <c r="BO1053" s="83"/>
      <c r="BP1053" s="116"/>
      <c r="BQ1053" s="121"/>
    </row>
    <row r="1054" spans="53:69">
      <c r="BA1054" s="31" t="str">
        <f t="shared" si="3"/>
        <v>PA09</v>
      </c>
      <c r="BB1054" s="39" t="s">
        <v>105</v>
      </c>
      <c r="BH1054" s="1" t="s">
        <v>396</v>
      </c>
      <c r="BM1054" s="1" t="s">
        <v>501</v>
      </c>
      <c r="BN1054" s="69" t="s">
        <v>613</v>
      </c>
      <c r="BO1054" s="92"/>
      <c r="BP1054" s="116"/>
      <c r="BQ1054" s="122"/>
    </row>
    <row r="1055" spans="53:69">
      <c r="BA1055" s="31" t="str">
        <f t="shared" si="3"/>
        <v>PA14</v>
      </c>
      <c r="BB1055" s="35" t="s">
        <v>103</v>
      </c>
      <c r="BH1055" s="1" t="s">
        <v>397</v>
      </c>
      <c r="BM1055" s="1" t="s">
        <v>502</v>
      </c>
      <c r="BN1055" s="69" t="s">
        <v>614</v>
      </c>
      <c r="BO1055" s="92"/>
      <c r="BP1055" s="116"/>
      <c r="BQ1055" s="121"/>
    </row>
    <row r="1056" spans="53:69">
      <c r="BA1056" s="31" t="str">
        <f t="shared" si="3"/>
        <v>PA15</v>
      </c>
      <c r="BB1056" s="41" t="s">
        <v>139</v>
      </c>
      <c r="BH1056" s="1" t="s">
        <v>398</v>
      </c>
      <c r="BM1056" s="1" t="s">
        <v>503</v>
      </c>
      <c r="BN1056" s="69" t="s">
        <v>615</v>
      </c>
      <c r="BO1056" s="92"/>
      <c r="BP1056" s="116"/>
      <c r="BQ1056" s="121"/>
    </row>
    <row r="1057" spans="53:69">
      <c r="BA1057" s="31" t="str">
        <f t="shared" si="3"/>
        <v>PA16</v>
      </c>
      <c r="BB1057" s="36" t="s">
        <v>125</v>
      </c>
      <c r="BH1057" s="1" t="s">
        <v>399</v>
      </c>
      <c r="BM1057" s="1" t="s">
        <v>504</v>
      </c>
      <c r="BN1057" s="69" t="s">
        <v>616</v>
      </c>
      <c r="BO1057" s="86"/>
      <c r="BP1057" s="116"/>
      <c r="BQ1057" s="121"/>
    </row>
    <row r="1058" spans="53:69">
      <c r="BA1058" s="31" t="str">
        <f t="shared" si="3"/>
        <v>PA17</v>
      </c>
      <c r="BB1058" s="38" t="s">
        <v>107</v>
      </c>
      <c r="BH1058" s="1" t="s">
        <v>400</v>
      </c>
      <c r="BM1058" s="1" t="s">
        <v>505</v>
      </c>
      <c r="BN1058" s="69" t="s">
        <v>617</v>
      </c>
      <c r="BO1058" s="92"/>
      <c r="BP1058" s="116"/>
      <c r="BQ1058" s="121"/>
    </row>
    <row r="1059" spans="53:69">
      <c r="BA1059" s="31" t="str">
        <f t="shared" si="3"/>
        <v>PA18</v>
      </c>
      <c r="BB1059" s="36" t="s">
        <v>131</v>
      </c>
      <c r="BH1059" s="1" t="s">
        <v>401</v>
      </c>
      <c r="BM1059" s="1" t="s">
        <v>506</v>
      </c>
      <c r="BN1059" s="69" t="s">
        <v>618</v>
      </c>
      <c r="BO1059" s="92"/>
      <c r="BP1059" s="116"/>
      <c r="BQ1059" s="120"/>
    </row>
    <row r="1060" spans="53:69">
      <c r="BA1060" s="31" t="str">
        <f t="shared" si="3"/>
        <v>PA19</v>
      </c>
      <c r="BB1060" s="38" t="s">
        <v>123</v>
      </c>
      <c r="BH1060" s="1" t="s">
        <v>402</v>
      </c>
      <c r="BM1060" s="1" t="s">
        <v>507</v>
      </c>
      <c r="BN1060" s="69" t="s">
        <v>619</v>
      </c>
      <c r="BO1060" s="92"/>
      <c r="BP1060" s="116"/>
      <c r="BQ1060" s="120"/>
    </row>
    <row r="1061" spans="53:69">
      <c r="BA1061" s="31" t="str">
        <f t="shared" si="3"/>
        <v>PA21</v>
      </c>
      <c r="BB1061" s="40" t="s">
        <v>132</v>
      </c>
      <c r="BH1061" s="1" t="s">
        <v>403</v>
      </c>
      <c r="BM1061" s="1" t="s">
        <v>508</v>
      </c>
      <c r="BN1061" s="69" t="s">
        <v>620</v>
      </c>
      <c r="BO1061" s="91"/>
      <c r="BP1061" s="116"/>
      <c r="BQ1061" s="122"/>
    </row>
    <row r="1062" spans="53:69">
      <c r="BA1062" s="31" t="str">
        <f t="shared" ref="BA1062:BA1064" si="4">MID(BB1062,1,4)</f>
        <v>PA22</v>
      </c>
      <c r="BB1062" s="36" t="s">
        <v>151</v>
      </c>
      <c r="BH1062" s="1" t="s">
        <v>404</v>
      </c>
      <c r="BM1062" s="1" t="s">
        <v>509</v>
      </c>
      <c r="BN1062" s="69" t="s">
        <v>621</v>
      </c>
      <c r="BO1062" s="91"/>
      <c r="BP1062" s="116"/>
      <c r="BQ1062" s="120"/>
    </row>
    <row r="1063" spans="53:69">
      <c r="BA1063" s="31" t="str">
        <f t="shared" si="4"/>
        <v>PA23</v>
      </c>
      <c r="BB1063" s="40" t="s">
        <v>136</v>
      </c>
      <c r="BC1063" s="62" t="s">
        <v>241</v>
      </c>
      <c r="BD1063" s="45" t="s">
        <v>243</v>
      </c>
      <c r="BH1063" s="1" t="s">
        <v>405</v>
      </c>
      <c r="BM1063" s="1" t="s">
        <v>510</v>
      </c>
      <c r="BN1063" s="69" t="s">
        <v>622</v>
      </c>
      <c r="BO1063" s="92"/>
      <c r="BP1063" s="116"/>
      <c r="BQ1063" s="120"/>
    </row>
    <row r="1064" spans="53:69">
      <c r="BA1064" s="31" t="str">
        <f t="shared" si="4"/>
        <v>PA25</v>
      </c>
      <c r="BB1064" s="3" t="s">
        <v>812</v>
      </c>
      <c r="BC1064" s="52" t="s">
        <v>232</v>
      </c>
      <c r="BD1064" s="61" t="s">
        <v>262</v>
      </c>
      <c r="BH1064" s="1" t="s">
        <v>406</v>
      </c>
      <c r="BM1064" s="1" t="s">
        <v>511</v>
      </c>
      <c r="BN1064" s="69" t="s">
        <v>623</v>
      </c>
      <c r="BO1064" s="92"/>
      <c r="BP1064" s="116"/>
      <c r="BQ1064" s="120"/>
    </row>
    <row r="1065" spans="53:69">
      <c r="BC1065" s="52" t="s">
        <v>233</v>
      </c>
      <c r="BD1065" s="61" t="s">
        <v>271</v>
      </c>
      <c r="BM1065" s="1" t="s">
        <v>512</v>
      </c>
      <c r="BN1065" s="69" t="s">
        <v>624</v>
      </c>
      <c r="BO1065" s="86"/>
      <c r="BP1065" s="116"/>
      <c r="BQ1065" s="120"/>
    </row>
    <row r="1066" spans="53:69">
      <c r="BC1066" s="52" t="s">
        <v>234</v>
      </c>
      <c r="BD1066" s="8" t="s">
        <v>272</v>
      </c>
      <c r="BN1066" s="69" t="s">
        <v>625</v>
      </c>
      <c r="BO1066" s="92"/>
      <c r="BP1066" s="116"/>
      <c r="BQ1066" s="115"/>
    </row>
    <row r="1067" spans="53:69">
      <c r="BC1067" s="52" t="s">
        <v>235</v>
      </c>
      <c r="BD1067" s="53" t="s">
        <v>270</v>
      </c>
      <c r="BM1067" s="1" t="s">
        <v>513</v>
      </c>
      <c r="BN1067" s="69" t="s">
        <v>626</v>
      </c>
      <c r="BO1067" s="83"/>
      <c r="BP1067" s="116"/>
      <c r="BQ1067" s="115"/>
    </row>
    <row r="1068" spans="53:69">
      <c r="BC1068" s="52" t="s">
        <v>236</v>
      </c>
      <c r="BD1068" s="53" t="s">
        <v>181</v>
      </c>
      <c r="BM1068" s="1" t="s">
        <v>514</v>
      </c>
      <c r="BN1068" s="69" t="s">
        <v>627</v>
      </c>
      <c r="BO1068" s="92"/>
      <c r="BP1068" s="116"/>
      <c r="BQ1068" s="122"/>
    </row>
    <row r="1069" spans="53:69">
      <c r="BC1069" s="52" t="s">
        <v>237</v>
      </c>
      <c r="BD1069" s="53" t="s">
        <v>183</v>
      </c>
      <c r="BM1069" s="1" t="s">
        <v>515</v>
      </c>
      <c r="BN1069" s="69" t="s">
        <v>628</v>
      </c>
      <c r="BO1069" s="86"/>
      <c r="BP1069" s="116"/>
      <c r="BQ1069" s="122"/>
    </row>
    <row r="1070" spans="53:69">
      <c r="BC1070" s="52" t="s">
        <v>238</v>
      </c>
      <c r="BD1070" s="53" t="s">
        <v>72</v>
      </c>
      <c r="BM1070" s="1" t="s">
        <v>516</v>
      </c>
      <c r="BN1070" s="69" t="s">
        <v>629</v>
      </c>
      <c r="BO1070" s="83"/>
      <c r="BP1070" s="116"/>
      <c r="BQ1070" s="122"/>
    </row>
    <row r="1071" spans="53:69">
      <c r="BC1071" s="52" t="s">
        <v>239</v>
      </c>
      <c r="BD1071" s="53" t="s">
        <v>186</v>
      </c>
      <c r="BM1071" s="1" t="s">
        <v>517</v>
      </c>
      <c r="BN1071" s="69" t="s">
        <v>630</v>
      </c>
      <c r="BO1071" s="83"/>
      <c r="BP1071" s="116"/>
      <c r="BQ1071" s="122"/>
    </row>
    <row r="1072" spans="53:69">
      <c r="BC1072" s="52" t="s">
        <v>240</v>
      </c>
      <c r="BD1072" s="53" t="s">
        <v>269</v>
      </c>
      <c r="BM1072" s="1" t="s">
        <v>518</v>
      </c>
      <c r="BN1072" s="69" t="s">
        <v>631</v>
      </c>
      <c r="BO1072" s="89"/>
      <c r="BP1072" s="116"/>
      <c r="BQ1072" s="115"/>
    </row>
    <row r="1073" spans="55:69">
      <c r="BC1073" s="56" t="s">
        <v>213</v>
      </c>
      <c r="BD1073" s="53" t="s">
        <v>189</v>
      </c>
      <c r="BM1073" s="1" t="s">
        <v>519</v>
      </c>
      <c r="BN1073" s="69" t="s">
        <v>632</v>
      </c>
      <c r="BO1073" s="83"/>
      <c r="BP1073" s="116"/>
      <c r="BQ1073" s="121"/>
    </row>
    <row r="1074" spans="55:69">
      <c r="BC1074" s="56" t="s">
        <v>214</v>
      </c>
      <c r="BD1074" s="53" t="s">
        <v>190</v>
      </c>
      <c r="BM1074" s="1" t="s">
        <v>520</v>
      </c>
      <c r="BN1074" s="69" t="s">
        <v>633</v>
      </c>
      <c r="BO1074" s="83"/>
      <c r="BP1074" s="116"/>
      <c r="BQ1074" s="121"/>
    </row>
    <row r="1075" spans="55:69">
      <c r="BC1075" s="56" t="s">
        <v>215</v>
      </c>
      <c r="BD1075" s="53" t="s">
        <v>273</v>
      </c>
      <c r="BM1075" s="1" t="s">
        <v>521</v>
      </c>
      <c r="BN1075" s="69" t="s">
        <v>634</v>
      </c>
      <c r="BO1075" s="83"/>
      <c r="BP1075" s="116"/>
      <c r="BQ1075" s="121"/>
    </row>
    <row r="1076" spans="55:69">
      <c r="BC1076" s="56" t="s">
        <v>216</v>
      </c>
      <c r="BD1076" s="53" t="s">
        <v>192</v>
      </c>
      <c r="BM1076" s="1" t="s">
        <v>522</v>
      </c>
      <c r="BN1076" s="69" t="s">
        <v>634</v>
      </c>
      <c r="BO1076" s="83"/>
      <c r="BP1076" s="116"/>
      <c r="BQ1076" s="115"/>
    </row>
    <row r="1077" spans="55:69">
      <c r="BC1077" s="56" t="s">
        <v>217</v>
      </c>
      <c r="BD1077" s="53" t="s">
        <v>193</v>
      </c>
      <c r="BM1077" s="1" t="s">
        <v>523</v>
      </c>
      <c r="BN1077" s="69" t="s">
        <v>635</v>
      </c>
      <c r="BO1077" s="83"/>
      <c r="BP1077" s="116"/>
      <c r="BQ1077" s="121"/>
    </row>
    <row r="1078" spans="55:69">
      <c r="BC1078" s="56" t="s">
        <v>218</v>
      </c>
      <c r="BD1078" s="53" t="s">
        <v>274</v>
      </c>
      <c r="BM1078" s="1" t="s">
        <v>524</v>
      </c>
      <c r="BN1078" s="69" t="s">
        <v>636</v>
      </c>
      <c r="BO1078" s="83"/>
      <c r="BP1078" s="116"/>
      <c r="BQ1078" s="115"/>
    </row>
    <row r="1079" spans="55:69">
      <c r="BC1079" s="56" t="s">
        <v>219</v>
      </c>
      <c r="BD1079" s="53" t="s">
        <v>275</v>
      </c>
      <c r="BM1079" s="1" t="s">
        <v>525</v>
      </c>
      <c r="BN1079" s="69" t="s">
        <v>637</v>
      </c>
      <c r="BO1079" s="83"/>
      <c r="BP1079" s="116"/>
      <c r="BQ1079" s="115"/>
    </row>
    <row r="1080" spans="55:69">
      <c r="BC1080" s="56" t="s">
        <v>220</v>
      </c>
      <c r="BD1080" s="53" t="s">
        <v>196</v>
      </c>
      <c r="BM1080" s="1" t="s">
        <v>526</v>
      </c>
      <c r="BN1080" s="69" t="s">
        <v>638</v>
      </c>
      <c r="BO1080" s="83"/>
      <c r="BP1080" s="116"/>
      <c r="BQ1080" s="115"/>
    </row>
    <row r="1081" spans="55:69">
      <c r="BC1081" s="64" t="s">
        <v>221</v>
      </c>
      <c r="BD1081" s="53" t="s">
        <v>276</v>
      </c>
      <c r="BM1081" s="1" t="s">
        <v>527</v>
      </c>
      <c r="BN1081" s="69" t="s">
        <v>639</v>
      </c>
      <c r="BO1081" s="86"/>
      <c r="BP1081" s="116"/>
      <c r="BQ1081" s="115"/>
    </row>
    <row r="1082" spans="55:69">
      <c r="BC1082" s="64" t="s">
        <v>222</v>
      </c>
      <c r="BD1082" s="53" t="s">
        <v>198</v>
      </c>
      <c r="BM1082" s="1" t="s">
        <v>528</v>
      </c>
      <c r="BN1082" s="69" t="s">
        <v>640</v>
      </c>
      <c r="BO1082" s="86"/>
      <c r="BP1082" s="125"/>
      <c r="BQ1082" s="122"/>
    </row>
    <row r="1083" spans="55:69">
      <c r="BC1083" s="64" t="s">
        <v>223</v>
      </c>
      <c r="BD1083" s="53" t="s">
        <v>199</v>
      </c>
      <c r="BM1083" s="1" t="s">
        <v>529</v>
      </c>
      <c r="BN1083" s="69" t="s">
        <v>641</v>
      </c>
      <c r="BO1083" s="86"/>
      <c r="BP1083" s="116"/>
      <c r="BQ1083" s="122"/>
    </row>
    <row r="1084" spans="55:69">
      <c r="BC1084" s="64" t="s">
        <v>224</v>
      </c>
      <c r="BD1084" s="53" t="s">
        <v>277</v>
      </c>
      <c r="BM1084" s="1" t="s">
        <v>530</v>
      </c>
      <c r="BN1084" s="69" t="s">
        <v>642</v>
      </c>
      <c r="BO1084" s="92"/>
      <c r="BP1084" s="125"/>
      <c r="BQ1084" s="122"/>
    </row>
    <row r="1085" spans="55:69">
      <c r="BC1085" s="64" t="s">
        <v>225</v>
      </c>
      <c r="BD1085" s="53" t="s">
        <v>278</v>
      </c>
      <c r="BM1085" s="1" t="s">
        <v>531</v>
      </c>
      <c r="BN1085" s="69" t="s">
        <v>643</v>
      </c>
      <c r="BO1085" s="92"/>
      <c r="BP1085" s="114"/>
      <c r="BQ1085" s="115"/>
    </row>
    <row r="1086" spans="55:69">
      <c r="BC1086" s="64" t="s">
        <v>226</v>
      </c>
      <c r="BD1086" s="53" t="s">
        <v>279</v>
      </c>
      <c r="BM1086" s="1" t="s">
        <v>532</v>
      </c>
      <c r="BN1086" s="69" t="s">
        <v>644</v>
      </c>
      <c r="BO1086" s="85"/>
      <c r="BP1086" s="114"/>
      <c r="BQ1086" s="123"/>
    </row>
    <row r="1087" spans="55:69">
      <c r="BC1087" s="64" t="s">
        <v>227</v>
      </c>
      <c r="BD1087" s="53" t="s">
        <v>285</v>
      </c>
      <c r="BE1087" s="68" t="s">
        <v>6</v>
      </c>
      <c r="BM1087" s="1" t="s">
        <v>533</v>
      </c>
      <c r="BN1087" s="69" t="s">
        <v>645</v>
      </c>
      <c r="BO1087" s="92"/>
      <c r="BP1087" s="114"/>
      <c r="BQ1087" s="123"/>
    </row>
    <row r="1088" spans="55:69">
      <c r="BC1088" s="64" t="s">
        <v>228</v>
      </c>
      <c r="BD1088" s="53" t="s">
        <v>280</v>
      </c>
      <c r="BE1088" s="68" t="s">
        <v>252</v>
      </c>
      <c r="BM1088" s="1" t="s">
        <v>534</v>
      </c>
      <c r="BN1088" s="69" t="s">
        <v>646</v>
      </c>
      <c r="BO1088" s="91"/>
      <c r="BP1088" s="13"/>
    </row>
    <row r="1089" spans="55:68">
      <c r="BC1089" s="64" t="s">
        <v>229</v>
      </c>
      <c r="BD1089" s="53" t="s">
        <v>281</v>
      </c>
      <c r="BE1089" s="68" t="s">
        <v>6</v>
      </c>
      <c r="BM1089" s="1" t="s">
        <v>535</v>
      </c>
      <c r="BN1089" s="69" t="s">
        <v>647</v>
      </c>
      <c r="BO1089" s="92"/>
      <c r="BP1089" s="13"/>
    </row>
    <row r="1090" spans="55:68">
      <c r="BC1090" s="64" t="s">
        <v>230</v>
      </c>
      <c r="BD1090" s="53" t="s">
        <v>282</v>
      </c>
      <c r="BE1090" s="68" t="s">
        <v>6</v>
      </c>
      <c r="BM1090" s="1" t="s">
        <v>536</v>
      </c>
      <c r="BN1090" s="69" t="s">
        <v>648</v>
      </c>
      <c r="BO1090" s="92"/>
      <c r="BP1090" s="13"/>
    </row>
    <row r="1091" spans="55:68">
      <c r="BC1091" s="64" t="s">
        <v>231</v>
      </c>
      <c r="BD1091" s="60" t="s">
        <v>283</v>
      </c>
      <c r="BE1091" s="60" t="s">
        <v>211</v>
      </c>
      <c r="BM1091" s="1" t="s">
        <v>537</v>
      </c>
      <c r="BN1091" s="69" t="s">
        <v>649</v>
      </c>
      <c r="BO1091" s="85"/>
      <c r="BP1091" s="13"/>
    </row>
    <row r="1092" spans="55:68" ht="15.75" thickBot="1">
      <c r="BM1092" s="1" t="s">
        <v>538</v>
      </c>
      <c r="BN1092" s="69" t="s">
        <v>650</v>
      </c>
      <c r="BO1092" s="92"/>
      <c r="BP1092" s="13"/>
    </row>
    <row r="1093" spans="55:68">
      <c r="BC1093" s="385" t="s">
        <v>243</v>
      </c>
      <c r="BD1093" s="386"/>
      <c r="BE1093" s="44" t="s">
        <v>261</v>
      </c>
      <c r="BM1093" s="1" t="s">
        <v>539</v>
      </c>
      <c r="BN1093" s="69" t="s">
        <v>651</v>
      </c>
      <c r="BO1093" s="92"/>
      <c r="BP1093" s="13"/>
    </row>
    <row r="1094" spans="55:68">
      <c r="BC1094" s="52" t="s">
        <v>156</v>
      </c>
      <c r="BD1094" s="61" t="s">
        <v>263</v>
      </c>
      <c r="BE1094" s="46" t="s">
        <v>158</v>
      </c>
      <c r="BM1094" s="1" t="s">
        <v>540</v>
      </c>
      <c r="BN1094" s="69" t="s">
        <v>652</v>
      </c>
      <c r="BO1094" s="85"/>
      <c r="BP1094" s="13"/>
    </row>
    <row r="1095" spans="55:68">
      <c r="BC1095" s="52" t="s">
        <v>156</v>
      </c>
      <c r="BD1095" s="61" t="s">
        <v>263</v>
      </c>
      <c r="BE1095" s="46" t="s">
        <v>159</v>
      </c>
      <c r="BM1095" s="1" t="s">
        <v>541</v>
      </c>
      <c r="BN1095" s="69" t="s">
        <v>653</v>
      </c>
      <c r="BO1095" s="85"/>
      <c r="BP1095" s="13"/>
    </row>
    <row r="1096" spans="55:68">
      <c r="BC1096" s="52" t="s">
        <v>160</v>
      </c>
      <c r="BD1096" s="61" t="s">
        <v>264</v>
      </c>
      <c r="BE1096" s="47" t="s">
        <v>161</v>
      </c>
      <c r="BM1096" s="1" t="s">
        <v>542</v>
      </c>
      <c r="BN1096" s="69" t="s">
        <v>654</v>
      </c>
      <c r="BO1096" s="81"/>
      <c r="BP1096" s="13"/>
    </row>
    <row r="1097" spans="55:68" ht="15.75">
      <c r="BC1097" s="52" t="s">
        <v>160</v>
      </c>
      <c r="BD1097" s="61" t="s">
        <v>264</v>
      </c>
      <c r="BE1097" s="48" t="s">
        <v>162</v>
      </c>
      <c r="BM1097" s="1" t="s">
        <v>543</v>
      </c>
      <c r="BN1097" s="69" t="s">
        <v>655</v>
      </c>
      <c r="BO1097" s="81"/>
      <c r="BP1097" s="13"/>
    </row>
    <row r="1098" spans="55:68" ht="15.75">
      <c r="BC1098" s="52" t="s">
        <v>160</v>
      </c>
      <c r="BD1098" s="61" t="s">
        <v>264</v>
      </c>
      <c r="BE1098" s="48" t="s">
        <v>163</v>
      </c>
      <c r="BM1098" s="1" t="s">
        <v>544</v>
      </c>
      <c r="BN1098" s="69" t="s">
        <v>656</v>
      </c>
      <c r="BO1098" s="81"/>
      <c r="BP1098" s="13"/>
    </row>
    <row r="1099" spans="55:68" ht="15.75">
      <c r="BC1099" s="52" t="s">
        <v>160</v>
      </c>
      <c r="BD1099" s="61" t="s">
        <v>264</v>
      </c>
      <c r="BE1099" s="49" t="s">
        <v>164</v>
      </c>
      <c r="BM1099" s="1" t="s">
        <v>545</v>
      </c>
      <c r="BN1099" s="69" t="s">
        <v>657</v>
      </c>
      <c r="BO1099" s="81"/>
      <c r="BP1099" s="13"/>
    </row>
    <row r="1100" spans="55:68">
      <c r="BC1100" s="52" t="s">
        <v>165</v>
      </c>
      <c r="BD1100" s="8" t="s">
        <v>265</v>
      </c>
      <c r="BE1100" s="50" t="s">
        <v>167</v>
      </c>
      <c r="BM1100" s="1" t="s">
        <v>546</v>
      </c>
      <c r="BN1100" s="69" t="s">
        <v>658</v>
      </c>
      <c r="BO1100" s="95"/>
      <c r="BP1100" s="13"/>
    </row>
    <row r="1101" spans="55:68">
      <c r="BC1101" s="52" t="s">
        <v>165</v>
      </c>
      <c r="BD1101" s="8" t="s">
        <v>265</v>
      </c>
      <c r="BE1101" s="50" t="s">
        <v>168</v>
      </c>
      <c r="BM1101" s="1" t="s">
        <v>547</v>
      </c>
      <c r="BN1101" s="69" t="s">
        <v>659</v>
      </c>
      <c r="BO1101" s="95"/>
      <c r="BP1101" s="13"/>
    </row>
    <row r="1102" spans="55:68" ht="15.75">
      <c r="BC1102" s="52" t="s">
        <v>165</v>
      </c>
      <c r="BD1102" s="8" t="s">
        <v>265</v>
      </c>
      <c r="BE1102" s="51" t="s">
        <v>169</v>
      </c>
      <c r="BM1102" s="1" t="s">
        <v>548</v>
      </c>
      <c r="BN1102" s="69" t="s">
        <v>660</v>
      </c>
      <c r="BO1102" s="95"/>
      <c r="BP1102" s="13"/>
    </row>
    <row r="1103" spans="55:68" ht="15.75">
      <c r="BC1103" s="52" t="s">
        <v>165</v>
      </c>
      <c r="BD1103" s="8" t="s">
        <v>265</v>
      </c>
      <c r="BE1103" s="49" t="s">
        <v>170</v>
      </c>
      <c r="BM1103" s="1" t="s">
        <v>549</v>
      </c>
      <c r="BN1103" s="69" t="s">
        <v>661</v>
      </c>
      <c r="BO1103" s="95"/>
      <c r="BP1103" s="13"/>
    </row>
    <row r="1104" spans="55:68" ht="15.75">
      <c r="BC1104" s="52" t="s">
        <v>165</v>
      </c>
      <c r="BD1104" s="8" t="s">
        <v>265</v>
      </c>
      <c r="BE1104" s="49" t="s">
        <v>171</v>
      </c>
      <c r="BM1104" s="1" t="s">
        <v>550</v>
      </c>
      <c r="BN1104" s="69" t="s">
        <v>662</v>
      </c>
      <c r="BO1104" s="95"/>
      <c r="BP1104" s="13"/>
    </row>
    <row r="1105" spans="55:68" ht="15.75">
      <c r="BC1105" s="52" t="s">
        <v>165</v>
      </c>
      <c r="BD1105" s="8" t="s">
        <v>265</v>
      </c>
      <c r="BE1105" s="49" t="s">
        <v>172</v>
      </c>
      <c r="BM1105" s="1" t="s">
        <v>551</v>
      </c>
      <c r="BN1105" s="69" t="s">
        <v>663</v>
      </c>
      <c r="BO1105" s="95"/>
      <c r="BP1105" s="13"/>
    </row>
    <row r="1106" spans="55:68" ht="31.5">
      <c r="BC1106" s="52" t="s">
        <v>165</v>
      </c>
      <c r="BD1106" s="8" t="s">
        <v>265</v>
      </c>
      <c r="BE1106" s="49" t="s">
        <v>173</v>
      </c>
      <c r="BM1106" s="1" t="s">
        <v>552</v>
      </c>
      <c r="BN1106" s="69" t="s">
        <v>664</v>
      </c>
      <c r="BO1106" s="95"/>
      <c r="BP1106" s="13"/>
    </row>
    <row r="1107" spans="55:68" ht="15.75">
      <c r="BC1107" s="52" t="s">
        <v>165</v>
      </c>
      <c r="BD1107" s="8" t="s">
        <v>265</v>
      </c>
      <c r="BE1107" s="49" t="s">
        <v>174</v>
      </c>
      <c r="BM1107" s="1" t="s">
        <v>553</v>
      </c>
      <c r="BN1107" s="69" t="s">
        <v>665</v>
      </c>
      <c r="BO1107" s="95"/>
      <c r="BP1107" s="13"/>
    </row>
    <row r="1108" spans="55:68" ht="31.5">
      <c r="BC1108" s="52" t="s">
        <v>165</v>
      </c>
      <c r="BD1108" s="8" t="s">
        <v>265</v>
      </c>
      <c r="BE1108" s="49" t="s">
        <v>175</v>
      </c>
      <c r="BM1108" s="1" t="s">
        <v>554</v>
      </c>
      <c r="BN1108" s="69" t="s">
        <v>666</v>
      </c>
      <c r="BO1108" s="81"/>
      <c r="BP1108" s="13"/>
    </row>
    <row r="1109" spans="55:68">
      <c r="BC1109" s="52" t="s">
        <v>176</v>
      </c>
      <c r="BD1109" s="53" t="s">
        <v>177</v>
      </c>
      <c r="BE1109" s="53" t="s">
        <v>177</v>
      </c>
      <c r="BM1109" s="1" t="s">
        <v>329</v>
      </c>
      <c r="BN1109" s="69" t="s">
        <v>667</v>
      </c>
      <c r="BO1109" s="92"/>
      <c r="BP1109" s="13"/>
    </row>
    <row r="1110" spans="55:68" ht="15.75">
      <c r="BC1110" s="52" t="s">
        <v>180</v>
      </c>
      <c r="BD1110" s="53" t="s">
        <v>181</v>
      </c>
      <c r="BE1110" s="66" t="s">
        <v>244</v>
      </c>
      <c r="BN1110" s="69" t="s">
        <v>668</v>
      </c>
      <c r="BO1110" s="96"/>
      <c r="BP1110" s="13"/>
    </row>
    <row r="1111" spans="55:68" ht="15.75">
      <c r="BC1111" s="52" t="s">
        <v>182</v>
      </c>
      <c r="BD1111" s="53" t="s">
        <v>183</v>
      </c>
      <c r="BE1111" s="66" t="s">
        <v>6</v>
      </c>
      <c r="BN1111" s="69" t="s">
        <v>669</v>
      </c>
      <c r="BO1111" s="97"/>
      <c r="BP1111" s="13"/>
    </row>
    <row r="1112" spans="55:68" ht="15.75">
      <c r="BC1112" s="52" t="s">
        <v>184</v>
      </c>
      <c r="BD1112" s="53" t="s">
        <v>72</v>
      </c>
      <c r="BE1112" s="66" t="s">
        <v>245</v>
      </c>
      <c r="BN1112" s="69" t="s">
        <v>670</v>
      </c>
      <c r="BO1112" s="98"/>
      <c r="BP1112" s="13"/>
    </row>
    <row r="1113" spans="55:68" ht="15.75">
      <c r="BC1113" s="52" t="s">
        <v>185</v>
      </c>
      <c r="BD1113" s="53" t="s">
        <v>186</v>
      </c>
      <c r="BE1113" s="66" t="s">
        <v>246</v>
      </c>
      <c r="BN1113" s="69" t="s">
        <v>671</v>
      </c>
      <c r="BO1113" s="98"/>
      <c r="BP1113" s="13"/>
    </row>
    <row r="1114" spans="55:68" ht="15.75">
      <c r="BC1114" s="52" t="s">
        <v>187</v>
      </c>
      <c r="BD1114" s="53" t="s">
        <v>188</v>
      </c>
      <c r="BE1114" s="66" t="s">
        <v>247</v>
      </c>
      <c r="BN1114" s="69" t="s">
        <v>672</v>
      </c>
      <c r="BO1114" s="97"/>
      <c r="BP1114" s="13"/>
    </row>
    <row r="1115" spans="55:68" ht="15.75">
      <c r="BC1115" s="56">
        <v>10</v>
      </c>
      <c r="BD1115" s="53" t="s">
        <v>189</v>
      </c>
      <c r="BE1115" s="66" t="s">
        <v>248</v>
      </c>
      <c r="BN1115" s="69" t="s">
        <v>673</v>
      </c>
      <c r="BO1115" s="82"/>
      <c r="BP1115" s="13"/>
    </row>
    <row r="1116" spans="55:68" ht="15.75">
      <c r="BC1116" s="56">
        <v>10</v>
      </c>
      <c r="BD1116" s="53" t="s">
        <v>189</v>
      </c>
      <c r="BE1116" s="66" t="s">
        <v>833</v>
      </c>
      <c r="BN1116" s="69" t="s">
        <v>674</v>
      </c>
      <c r="BO1116" s="98"/>
      <c r="BP1116" s="13"/>
    </row>
    <row r="1117" spans="55:68" ht="15.75">
      <c r="BC1117" s="56">
        <v>11</v>
      </c>
      <c r="BD1117" s="53" t="s">
        <v>190</v>
      </c>
      <c r="BE1117" s="66" t="s">
        <v>249</v>
      </c>
      <c r="BN1117" s="69" t="s">
        <v>675</v>
      </c>
      <c r="BO1117" s="82"/>
      <c r="BP1117" s="13"/>
    </row>
    <row r="1118" spans="55:68" ht="15.75">
      <c r="BC1118" s="56">
        <v>11</v>
      </c>
      <c r="BD1118" s="53" t="s">
        <v>190</v>
      </c>
      <c r="BE1118" s="66" t="s">
        <v>268</v>
      </c>
      <c r="BN1118" s="69" t="s">
        <v>676</v>
      </c>
      <c r="BO1118" s="82"/>
      <c r="BP1118" s="13"/>
    </row>
    <row r="1119" spans="55:68" ht="15.75">
      <c r="BC1119" s="56">
        <v>12</v>
      </c>
      <c r="BD1119" s="53" t="s">
        <v>266</v>
      </c>
      <c r="BE1119" s="66" t="s">
        <v>250</v>
      </c>
      <c r="BN1119" s="69" t="s">
        <v>677</v>
      </c>
      <c r="BO1119" s="81"/>
      <c r="BP1119" s="13"/>
    </row>
    <row r="1120" spans="55:68" ht="15.75">
      <c r="BC1120" s="56">
        <v>12</v>
      </c>
      <c r="BD1120" s="53" t="s">
        <v>266</v>
      </c>
      <c r="BE1120" s="66" t="s">
        <v>244</v>
      </c>
      <c r="BN1120" s="69" t="s">
        <v>678</v>
      </c>
      <c r="BO1120" s="85"/>
      <c r="BP1120" s="13"/>
    </row>
    <row r="1121" spans="55:68" ht="15.75">
      <c r="BC1121" s="56">
        <v>12</v>
      </c>
      <c r="BD1121" s="53" t="s">
        <v>266</v>
      </c>
      <c r="BE1121" s="66" t="s">
        <v>251</v>
      </c>
      <c r="BN1121" s="69" t="s">
        <v>679</v>
      </c>
      <c r="BO1121" s="85"/>
      <c r="BP1121" s="13"/>
    </row>
    <row r="1122" spans="55:68">
      <c r="BC1122" s="56">
        <v>13</v>
      </c>
      <c r="BD1122" s="53" t="s">
        <v>192</v>
      </c>
      <c r="BE1122" s="53" t="s">
        <v>252</v>
      </c>
      <c r="BN1122" s="69" t="s">
        <v>680</v>
      </c>
      <c r="BO1122" s="85"/>
      <c r="BP1122" s="13"/>
    </row>
    <row r="1123" spans="55:68">
      <c r="BC1123" s="56">
        <v>14</v>
      </c>
      <c r="BD1123" s="53" t="s">
        <v>193</v>
      </c>
      <c r="BE1123" s="53" t="s">
        <v>253</v>
      </c>
      <c r="BN1123" s="69" t="s">
        <v>681</v>
      </c>
      <c r="BO1123" s="85"/>
      <c r="BP1123" s="13"/>
    </row>
    <row r="1124" spans="55:68">
      <c r="BC1124" s="56">
        <v>15</v>
      </c>
      <c r="BD1124" s="53" t="s">
        <v>194</v>
      </c>
      <c r="BE1124" s="53" t="s">
        <v>410</v>
      </c>
      <c r="BN1124" s="69" t="s">
        <v>682</v>
      </c>
      <c r="BO1124" s="85"/>
      <c r="BP1124" s="13"/>
    </row>
    <row r="1125" spans="55:68">
      <c r="BC1125" s="56">
        <v>16</v>
      </c>
      <c r="BD1125" s="53" t="s">
        <v>195</v>
      </c>
      <c r="BE1125" s="53" t="s">
        <v>195</v>
      </c>
      <c r="BN1125" s="69" t="s">
        <v>683</v>
      </c>
      <c r="BO1125" s="85"/>
      <c r="BP1125" s="13"/>
    </row>
    <row r="1126" spans="55:68">
      <c r="BC1126" s="56">
        <v>17</v>
      </c>
      <c r="BD1126" s="53" t="s">
        <v>196</v>
      </c>
      <c r="BE1126" s="67" t="s">
        <v>254</v>
      </c>
      <c r="BN1126" s="69" t="s">
        <v>684</v>
      </c>
      <c r="BO1126" s="83"/>
      <c r="BP1126" s="13"/>
    </row>
    <row r="1127" spans="55:68">
      <c r="BC1127" s="56">
        <v>18</v>
      </c>
      <c r="BD1127" s="53" t="s">
        <v>197</v>
      </c>
      <c r="BE1127" s="67" t="s">
        <v>255</v>
      </c>
      <c r="BN1127" s="69" t="s">
        <v>685</v>
      </c>
      <c r="BO1127" s="83"/>
      <c r="BP1127" s="13"/>
    </row>
    <row r="1128" spans="55:68">
      <c r="BC1128" s="56">
        <v>19</v>
      </c>
      <c r="BD1128" s="53" t="s">
        <v>198</v>
      </c>
      <c r="BE1128" s="53" t="s">
        <v>256</v>
      </c>
      <c r="BN1128" s="69" t="s">
        <v>686</v>
      </c>
      <c r="BO1128" s="83"/>
      <c r="BP1128" s="13"/>
    </row>
    <row r="1129" spans="55:68">
      <c r="BC1129" s="56">
        <v>20</v>
      </c>
      <c r="BD1129" s="53" t="s">
        <v>199</v>
      </c>
      <c r="BE1129" s="53" t="s">
        <v>257</v>
      </c>
      <c r="BN1129" s="69" t="s">
        <v>687</v>
      </c>
      <c r="BO1129" s="85"/>
      <c r="BP1129" s="13"/>
    </row>
    <row r="1130" spans="55:68">
      <c r="BC1130" s="56">
        <v>21</v>
      </c>
      <c r="BD1130" s="53" t="s">
        <v>200</v>
      </c>
      <c r="BE1130" s="53" t="s">
        <v>258</v>
      </c>
      <c r="BN1130" s="69" t="s">
        <v>687</v>
      </c>
      <c r="BO1130" s="92"/>
      <c r="BP1130" s="13"/>
    </row>
    <row r="1131" spans="55:68">
      <c r="BC1131" s="56">
        <v>21</v>
      </c>
      <c r="BD1131" s="53" t="s">
        <v>200</v>
      </c>
      <c r="BE1131" s="53" t="s">
        <v>267</v>
      </c>
      <c r="BN1131" s="69" t="s">
        <v>688</v>
      </c>
      <c r="BO1131" s="85"/>
      <c r="BP1131" s="13"/>
    </row>
    <row r="1132" spans="55:68">
      <c r="BC1132" s="56" t="s">
        <v>225</v>
      </c>
      <c r="BD1132" s="53" t="s">
        <v>284</v>
      </c>
      <c r="BE1132" s="53" t="s">
        <v>259</v>
      </c>
      <c r="BN1132" s="69" t="s">
        <v>689</v>
      </c>
      <c r="BO1132" s="86"/>
      <c r="BP1132" s="13"/>
    </row>
    <row r="1133" spans="55:68">
      <c r="BC1133" s="56">
        <v>23</v>
      </c>
      <c r="BD1133" s="53" t="s">
        <v>279</v>
      </c>
      <c r="BE1133" s="53" t="s">
        <v>260</v>
      </c>
      <c r="BN1133" s="69" t="s">
        <v>690</v>
      </c>
      <c r="BO1133" s="82"/>
      <c r="BP1133" s="13"/>
    </row>
    <row r="1134" spans="55:68">
      <c r="BC1134" s="56" t="s">
        <v>227</v>
      </c>
      <c r="BD1134" s="53" t="s">
        <v>285</v>
      </c>
      <c r="BE1134" s="68" t="s">
        <v>6</v>
      </c>
      <c r="BN1134" s="69" t="s">
        <v>691</v>
      </c>
      <c r="BO1134" s="82"/>
      <c r="BP1134" s="13"/>
    </row>
    <row r="1135" spans="55:68">
      <c r="BC1135" s="56" t="s">
        <v>228</v>
      </c>
      <c r="BD1135" s="53" t="s">
        <v>280</v>
      </c>
      <c r="BE1135" s="68" t="s">
        <v>252</v>
      </c>
      <c r="BN1135" s="69" t="s">
        <v>692</v>
      </c>
      <c r="BO1135" s="82"/>
      <c r="BP1135" s="13"/>
    </row>
    <row r="1136" spans="55:68">
      <c r="BC1136" s="56" t="s">
        <v>229</v>
      </c>
      <c r="BD1136" s="53" t="s">
        <v>281</v>
      </c>
      <c r="BE1136" s="68" t="s">
        <v>6</v>
      </c>
      <c r="BN1136" s="69" t="s">
        <v>693</v>
      </c>
      <c r="BO1136" s="94"/>
      <c r="BP1136" s="13"/>
    </row>
    <row r="1137" spans="55:68">
      <c r="BC1137" s="56" t="s">
        <v>230</v>
      </c>
      <c r="BD1137" s="53" t="s">
        <v>282</v>
      </c>
      <c r="BE1137" s="68" t="s">
        <v>6</v>
      </c>
      <c r="BN1137" s="69" t="s">
        <v>694</v>
      </c>
      <c r="BO1137" s="82"/>
      <c r="BP1137" s="13"/>
    </row>
    <row r="1138" spans="55:68">
      <c r="BC1138" s="59" t="s">
        <v>231</v>
      </c>
      <c r="BD1138" s="60" t="s">
        <v>283</v>
      </c>
      <c r="BE1138" s="60" t="s">
        <v>211</v>
      </c>
      <c r="BN1138" s="69" t="s">
        <v>695</v>
      </c>
      <c r="BO1138" s="82"/>
      <c r="BP1138" s="13"/>
    </row>
    <row r="1139" spans="55:68">
      <c r="BN1139" s="69" t="s">
        <v>696</v>
      </c>
      <c r="BO1139" s="82"/>
      <c r="BP1139" s="13"/>
    </row>
    <row r="1140" spans="55:68">
      <c r="BN1140" s="69" t="s">
        <v>697</v>
      </c>
      <c r="BO1140" s="86"/>
      <c r="BP1140" s="13"/>
    </row>
    <row r="1141" spans="55:68">
      <c r="BN1141" s="69" t="s">
        <v>698</v>
      </c>
      <c r="BO1141" s="92"/>
      <c r="BP1141" s="13"/>
    </row>
    <row r="1142" spans="55:68">
      <c r="BN1142" s="69" t="s">
        <v>699</v>
      </c>
      <c r="BO1142" s="92"/>
      <c r="BP1142" s="13"/>
    </row>
    <row r="1143" spans="55:68">
      <c r="BN1143" s="69" t="s">
        <v>700</v>
      </c>
      <c r="BO1143" s="92"/>
      <c r="BP1143" s="13"/>
    </row>
    <row r="1144" spans="55:68">
      <c r="BN1144" s="69" t="s">
        <v>701</v>
      </c>
      <c r="BO1144" s="83"/>
      <c r="BP1144" s="13"/>
    </row>
    <row r="1145" spans="55:68">
      <c r="BN1145" s="69" t="s">
        <v>702</v>
      </c>
      <c r="BO1145" s="83"/>
      <c r="BP1145" s="13"/>
    </row>
    <row r="1146" spans="55:68">
      <c r="BN1146" s="69" t="s">
        <v>703</v>
      </c>
      <c r="BO1146" s="83"/>
      <c r="BP1146" s="13"/>
    </row>
    <row r="1147" spans="55:68">
      <c r="BN1147" s="69" t="s">
        <v>704</v>
      </c>
      <c r="BO1147" s="83"/>
      <c r="BP1147" s="13"/>
    </row>
    <row r="1148" spans="55:68">
      <c r="BN1148" s="69" t="s">
        <v>704</v>
      </c>
      <c r="BO1148" s="83"/>
      <c r="BP1148" s="13"/>
    </row>
    <row r="1149" spans="55:68">
      <c r="BN1149" s="69" t="s">
        <v>705</v>
      </c>
      <c r="BO1149" s="83"/>
      <c r="BP1149" s="13"/>
    </row>
    <row r="1150" spans="55:68">
      <c r="BN1150" s="69" t="s">
        <v>706</v>
      </c>
      <c r="BO1150" s="83"/>
      <c r="BP1150" s="13"/>
    </row>
    <row r="1151" spans="55:68">
      <c r="BN1151" s="69" t="s">
        <v>707</v>
      </c>
      <c r="BO1151" s="99"/>
      <c r="BP1151" s="13"/>
    </row>
    <row r="1152" spans="55:68">
      <c r="BN1152" s="69" t="s">
        <v>708</v>
      </c>
      <c r="BO1152" s="100"/>
      <c r="BP1152" s="13"/>
    </row>
    <row r="1153" spans="66:68">
      <c r="BN1153" s="69" t="s">
        <v>708</v>
      </c>
      <c r="BO1153" s="99"/>
      <c r="BP1153" s="13"/>
    </row>
    <row r="1154" spans="66:68">
      <c r="BN1154" s="69" t="s">
        <v>709</v>
      </c>
      <c r="BO1154" s="100"/>
      <c r="BP1154" s="13"/>
    </row>
    <row r="1155" spans="66:68">
      <c r="BN1155" s="69" t="s">
        <v>710</v>
      </c>
      <c r="BO1155" s="99"/>
      <c r="BP1155" s="13"/>
    </row>
    <row r="1156" spans="66:68">
      <c r="BN1156" s="69" t="s">
        <v>710</v>
      </c>
      <c r="BO1156" s="99"/>
      <c r="BP1156" s="13"/>
    </row>
    <row r="1157" spans="66:68">
      <c r="BN1157" s="69" t="s">
        <v>711</v>
      </c>
      <c r="BO1157" s="100"/>
      <c r="BP1157" s="13"/>
    </row>
    <row r="1158" spans="66:68">
      <c r="BN1158" s="69" t="s">
        <v>712</v>
      </c>
      <c r="BO1158" s="99"/>
      <c r="BP1158" s="13"/>
    </row>
    <row r="1159" spans="66:68">
      <c r="BN1159" s="69" t="s">
        <v>713</v>
      </c>
      <c r="BO1159" s="101"/>
      <c r="BP1159" s="13"/>
    </row>
    <row r="1160" spans="66:68">
      <c r="BN1160" s="69" t="s">
        <v>714</v>
      </c>
      <c r="BO1160" s="101"/>
      <c r="BP1160" s="13"/>
    </row>
    <row r="1161" spans="66:68">
      <c r="BN1161" s="69" t="s">
        <v>715</v>
      </c>
      <c r="BO1161" s="101"/>
      <c r="BP1161" s="13"/>
    </row>
    <row r="1162" spans="66:68">
      <c r="BN1162" s="69" t="s">
        <v>716</v>
      </c>
      <c r="BO1162" s="101"/>
      <c r="BP1162" s="13"/>
    </row>
    <row r="1163" spans="66:68">
      <c r="BN1163" s="69" t="s">
        <v>717</v>
      </c>
      <c r="BO1163" s="101"/>
      <c r="BP1163" s="13"/>
    </row>
    <row r="1164" spans="66:68">
      <c r="BN1164" s="69" t="s">
        <v>718</v>
      </c>
      <c r="BO1164" s="102"/>
      <c r="BP1164" s="13"/>
    </row>
    <row r="1165" spans="66:68">
      <c r="BN1165" s="69" t="s">
        <v>719</v>
      </c>
      <c r="BO1165" s="83"/>
      <c r="BP1165" s="13"/>
    </row>
    <row r="1166" spans="66:68">
      <c r="BN1166" s="69" t="s">
        <v>720</v>
      </c>
      <c r="BO1166" s="83"/>
      <c r="BP1166" s="13"/>
    </row>
    <row r="1167" spans="66:68">
      <c r="BN1167" s="69" t="s">
        <v>721</v>
      </c>
      <c r="BO1167" s="83"/>
      <c r="BP1167" s="13"/>
    </row>
    <row r="1168" spans="66:68">
      <c r="BN1168" s="69" t="s">
        <v>722</v>
      </c>
      <c r="BO1168" s="83"/>
      <c r="BP1168" s="13"/>
    </row>
    <row r="1169" spans="66:68">
      <c r="BN1169" s="69" t="s">
        <v>723</v>
      </c>
      <c r="BO1169" s="85"/>
      <c r="BP1169" s="13"/>
    </row>
    <row r="1170" spans="66:68">
      <c r="BN1170" s="69" t="s">
        <v>723</v>
      </c>
      <c r="BO1170" s="81"/>
      <c r="BP1170" s="13"/>
    </row>
    <row r="1171" spans="66:68">
      <c r="BN1171" s="69" t="s">
        <v>724</v>
      </c>
      <c r="BO1171" s="83"/>
      <c r="BP1171" s="13"/>
    </row>
    <row r="1172" spans="66:68">
      <c r="BN1172" s="69" t="s">
        <v>725</v>
      </c>
      <c r="BO1172" s="81"/>
      <c r="BP1172" s="13"/>
    </row>
    <row r="1173" spans="66:68">
      <c r="BN1173" s="69" t="s">
        <v>726</v>
      </c>
      <c r="BO1173" s="85"/>
      <c r="BP1173" s="13"/>
    </row>
    <row r="1174" spans="66:68">
      <c r="BN1174" s="69" t="s">
        <v>727</v>
      </c>
      <c r="BO1174" s="92"/>
      <c r="BP1174" s="13"/>
    </row>
    <row r="1175" spans="66:68">
      <c r="BN1175" s="69" t="s">
        <v>728</v>
      </c>
      <c r="BO1175" s="92"/>
      <c r="BP1175" s="13"/>
    </row>
    <row r="1176" spans="66:68">
      <c r="BN1176" s="69" t="s">
        <v>729</v>
      </c>
      <c r="BO1176" s="92"/>
      <c r="BP1176" s="13"/>
    </row>
    <row r="1177" spans="66:68">
      <c r="BN1177" s="69" t="s">
        <v>730</v>
      </c>
      <c r="BO1177" s="103"/>
      <c r="BP1177" s="13"/>
    </row>
    <row r="1178" spans="66:68">
      <c r="BN1178" s="69" t="s">
        <v>730</v>
      </c>
      <c r="BO1178" s="104"/>
      <c r="BP1178" s="13"/>
    </row>
    <row r="1179" spans="66:68">
      <c r="BN1179" s="69" t="s">
        <v>731</v>
      </c>
      <c r="BO1179" s="96"/>
      <c r="BP1179" s="13"/>
    </row>
    <row r="1180" spans="66:68">
      <c r="BN1180" s="69" t="s">
        <v>732</v>
      </c>
      <c r="BO1180" s="105"/>
      <c r="BP1180" s="13"/>
    </row>
    <row r="1181" spans="66:68">
      <c r="BN1181" s="69" t="s">
        <v>733</v>
      </c>
      <c r="BO1181" s="105"/>
      <c r="BP1181" s="13"/>
    </row>
    <row r="1182" spans="66:68">
      <c r="BN1182" s="69" t="s">
        <v>734</v>
      </c>
      <c r="BO1182" s="106"/>
      <c r="BP1182" s="13"/>
    </row>
    <row r="1183" spans="66:68">
      <c r="BN1183" s="69" t="s">
        <v>735</v>
      </c>
      <c r="BO1183" s="106"/>
      <c r="BP1183" s="13"/>
    </row>
    <row r="1184" spans="66:68">
      <c r="BN1184" s="69" t="s">
        <v>736</v>
      </c>
      <c r="BO1184" s="106"/>
      <c r="BP1184" s="13"/>
    </row>
    <row r="1185" spans="66:68">
      <c r="BN1185" s="69" t="s">
        <v>737</v>
      </c>
      <c r="BO1185" s="96"/>
      <c r="BP1185" s="13"/>
    </row>
    <row r="1186" spans="66:68">
      <c r="BN1186" s="69" t="s">
        <v>738</v>
      </c>
      <c r="BO1186" s="104"/>
      <c r="BP1186" s="13"/>
    </row>
    <row r="1187" spans="66:68">
      <c r="BN1187" s="69" t="s">
        <v>739</v>
      </c>
      <c r="BO1187" s="104"/>
      <c r="BP1187" s="13"/>
    </row>
    <row r="1188" spans="66:68">
      <c r="BN1188" s="69" t="s">
        <v>740</v>
      </c>
      <c r="BO1188" s="104"/>
      <c r="BP1188" s="13"/>
    </row>
    <row r="1189" spans="66:68">
      <c r="BN1189" s="69" t="s">
        <v>741</v>
      </c>
      <c r="BO1189" s="104"/>
      <c r="BP1189" s="13"/>
    </row>
    <row r="1190" spans="66:68">
      <c r="BN1190" s="69" t="s">
        <v>742</v>
      </c>
      <c r="BO1190" s="104"/>
      <c r="BP1190" s="13"/>
    </row>
    <row r="1191" spans="66:68">
      <c r="BN1191" s="69" t="s">
        <v>743</v>
      </c>
      <c r="BO1191" s="104"/>
      <c r="BP1191" s="13"/>
    </row>
    <row r="1192" spans="66:68">
      <c r="BN1192" s="69" t="s">
        <v>744</v>
      </c>
      <c r="BO1192" s="107"/>
      <c r="BP1192" s="13"/>
    </row>
    <row r="1193" spans="66:68">
      <c r="BN1193" s="69" t="s">
        <v>745</v>
      </c>
      <c r="BO1193" s="103"/>
      <c r="BP1193" s="13"/>
    </row>
    <row r="1194" spans="66:68">
      <c r="BN1194" s="69" t="s">
        <v>746</v>
      </c>
      <c r="BO1194" s="103"/>
      <c r="BP1194" s="13"/>
    </row>
    <row r="1195" spans="66:68">
      <c r="BN1195" s="69" t="s">
        <v>747</v>
      </c>
      <c r="BO1195" s="103"/>
      <c r="BP1195" s="13"/>
    </row>
    <row r="1196" spans="66:68">
      <c r="BN1196" s="69" t="s">
        <v>748</v>
      </c>
      <c r="BO1196" s="103"/>
      <c r="BP1196" s="13"/>
    </row>
    <row r="1197" spans="66:68">
      <c r="BN1197" s="69" t="s">
        <v>749</v>
      </c>
      <c r="BO1197" s="108"/>
      <c r="BP1197" s="13"/>
    </row>
    <row r="1198" spans="66:68">
      <c r="BN1198" s="69" t="s">
        <v>750</v>
      </c>
      <c r="BO1198" s="109"/>
      <c r="BP1198" s="13"/>
    </row>
    <row r="1199" spans="66:68">
      <c r="BN1199" s="69" t="s">
        <v>751</v>
      </c>
      <c r="BO1199" s="104"/>
      <c r="BP1199" s="13"/>
    </row>
    <row r="1200" spans="66:68">
      <c r="BN1200" s="69" t="s">
        <v>752</v>
      </c>
      <c r="BO1200" s="104"/>
      <c r="BP1200" s="13"/>
    </row>
    <row r="1201" spans="66:68">
      <c r="BN1201" s="69" t="s">
        <v>753</v>
      </c>
      <c r="BO1201" s="104"/>
      <c r="BP1201" s="13"/>
    </row>
    <row r="1202" spans="66:68">
      <c r="BN1202" s="69" t="s">
        <v>754</v>
      </c>
      <c r="BO1202" s="104"/>
      <c r="BP1202" s="13"/>
    </row>
    <row r="1203" spans="66:68">
      <c r="BN1203" s="69" t="s">
        <v>755</v>
      </c>
      <c r="BO1203" s="104"/>
      <c r="BP1203" s="13"/>
    </row>
    <row r="1204" spans="66:68">
      <c r="BN1204" s="69" t="s">
        <v>756</v>
      </c>
      <c r="BO1204" s="104"/>
      <c r="BP1204" s="13"/>
    </row>
    <row r="1205" spans="66:68">
      <c r="BN1205" s="69" t="s">
        <v>757</v>
      </c>
      <c r="BO1205" s="104"/>
      <c r="BP1205" s="13"/>
    </row>
    <row r="1206" spans="66:68">
      <c r="BN1206" s="69" t="s">
        <v>758</v>
      </c>
      <c r="BO1206" s="104"/>
      <c r="BP1206" s="13"/>
    </row>
    <row r="1207" spans="66:68">
      <c r="BN1207" s="69" t="s">
        <v>759</v>
      </c>
      <c r="BO1207" s="104"/>
      <c r="BP1207" s="13"/>
    </row>
    <row r="1208" spans="66:68">
      <c r="BN1208" s="69" t="s">
        <v>760</v>
      </c>
      <c r="BO1208" s="104"/>
      <c r="BP1208" s="13"/>
    </row>
    <row r="1209" spans="66:68">
      <c r="BN1209" s="69" t="s">
        <v>761</v>
      </c>
      <c r="BO1209" s="104"/>
      <c r="BP1209" s="13"/>
    </row>
    <row r="1210" spans="66:68">
      <c r="BN1210" s="69" t="s">
        <v>762</v>
      </c>
      <c r="BO1210" s="110"/>
      <c r="BP1210" s="13"/>
    </row>
    <row r="1211" spans="66:68">
      <c r="BN1211" s="69" t="s">
        <v>763</v>
      </c>
      <c r="BO1211" s="110"/>
      <c r="BP1211" s="13"/>
    </row>
    <row r="1212" spans="66:68">
      <c r="BN1212" s="69" t="s">
        <v>764</v>
      </c>
      <c r="BO1212" s="106"/>
      <c r="BP1212" s="13"/>
    </row>
    <row r="1213" spans="66:68">
      <c r="BN1213" s="69" t="s">
        <v>765</v>
      </c>
      <c r="BO1213" s="106"/>
      <c r="BP1213" s="13"/>
    </row>
    <row r="1214" spans="66:68">
      <c r="BN1214" s="69" t="s">
        <v>766</v>
      </c>
      <c r="BO1214" s="103"/>
      <c r="BP1214" s="13"/>
    </row>
    <row r="1215" spans="66:68">
      <c r="BN1215" s="69" t="s">
        <v>767</v>
      </c>
      <c r="BO1215" s="103"/>
      <c r="BP1215" s="13"/>
    </row>
    <row r="1216" spans="66:68">
      <c r="BN1216" s="69" t="s">
        <v>768</v>
      </c>
      <c r="BO1216" s="106"/>
      <c r="BP1216" s="13"/>
    </row>
    <row r="1217" spans="66:68">
      <c r="BN1217" s="69" t="s">
        <v>769</v>
      </c>
      <c r="BO1217" s="106"/>
      <c r="BP1217" s="13"/>
    </row>
    <row r="1218" spans="66:68">
      <c r="BN1218" s="69" t="s">
        <v>770</v>
      </c>
      <c r="BO1218" s="84"/>
      <c r="BP1218" s="13"/>
    </row>
    <row r="1219" spans="66:68">
      <c r="BN1219" s="69" t="s">
        <v>771</v>
      </c>
      <c r="BO1219" s="84"/>
      <c r="BP1219" s="13"/>
    </row>
    <row r="1220" spans="66:68">
      <c r="BN1220" s="69" t="s">
        <v>772</v>
      </c>
      <c r="BO1220" s="89"/>
      <c r="BP1220" s="13"/>
    </row>
    <row r="1221" spans="66:68">
      <c r="BN1221" s="69" t="s">
        <v>773</v>
      </c>
      <c r="BO1221" s="84"/>
      <c r="BP1221" s="13"/>
    </row>
    <row r="1222" spans="66:68">
      <c r="BN1222" s="69" t="s">
        <v>774</v>
      </c>
      <c r="BO1222" s="84"/>
      <c r="BP1222" s="13"/>
    </row>
    <row r="1223" spans="66:68">
      <c r="BN1223" s="69" t="s">
        <v>775</v>
      </c>
      <c r="BO1223" s="94"/>
      <c r="BP1223" s="13"/>
    </row>
    <row r="1224" spans="66:68">
      <c r="BN1224" s="69" t="s">
        <v>776</v>
      </c>
      <c r="BO1224" s="84"/>
      <c r="BP1224" s="13"/>
    </row>
    <row r="1225" spans="66:68">
      <c r="BN1225" s="69" t="s">
        <v>777</v>
      </c>
      <c r="BO1225" s="94"/>
      <c r="BP1225" s="13"/>
    </row>
    <row r="1226" spans="66:68">
      <c r="BN1226" s="69" t="s">
        <v>778</v>
      </c>
      <c r="BO1226" s="81"/>
      <c r="BP1226" s="13"/>
    </row>
    <row r="1227" spans="66:68">
      <c r="BN1227" s="69" t="s">
        <v>779</v>
      </c>
      <c r="BO1227" s="81"/>
      <c r="BP1227" s="13"/>
    </row>
    <row r="1228" spans="66:68">
      <c r="BN1228" s="69" t="s">
        <v>780</v>
      </c>
      <c r="BO1228" s="81"/>
      <c r="BP1228" s="13"/>
    </row>
    <row r="1229" spans="66:68">
      <c r="BN1229" s="69" t="s">
        <v>781</v>
      </c>
      <c r="BO1229" s="81"/>
      <c r="BP1229" s="13"/>
    </row>
    <row r="1230" spans="66:68">
      <c r="BN1230" s="69" t="s">
        <v>782</v>
      </c>
      <c r="BO1230" s="81"/>
      <c r="BP1230" s="13"/>
    </row>
    <row r="1231" spans="66:68">
      <c r="BN1231" s="69" t="s">
        <v>783</v>
      </c>
      <c r="BO1231" s="81"/>
      <c r="BP1231" s="13"/>
    </row>
    <row r="1232" spans="66:68">
      <c r="BN1232" s="69" t="s">
        <v>784</v>
      </c>
      <c r="BO1232" s="81"/>
      <c r="BP1232" s="13"/>
    </row>
    <row r="1233" spans="66:68">
      <c r="BN1233" s="69" t="s">
        <v>785</v>
      </c>
      <c r="BO1233" s="81"/>
      <c r="BP1233" s="13"/>
    </row>
    <row r="1234" spans="66:68">
      <c r="BN1234" s="69" t="s">
        <v>786</v>
      </c>
      <c r="BO1234" s="103"/>
      <c r="BP1234" s="13"/>
    </row>
    <row r="1235" spans="66:68">
      <c r="BN1235" s="69" t="s">
        <v>787</v>
      </c>
      <c r="BO1235" s="111"/>
      <c r="BP1235" s="13"/>
    </row>
    <row r="1236" spans="66:68">
      <c r="BO1236" s="81"/>
      <c r="BP1236" s="13"/>
    </row>
  </sheetData>
  <sortState ref="BA1001:BB1085">
    <sortCondition ref="BB1001"/>
  </sortState>
  <dataConsolidate/>
  <mergeCells count="116">
    <mergeCell ref="W32:X32"/>
    <mergeCell ref="F20:G20"/>
    <mergeCell ref="F21:G21"/>
    <mergeCell ref="F22:G22"/>
    <mergeCell ref="F23:G23"/>
    <mergeCell ref="F24:G24"/>
    <mergeCell ref="I21:J21"/>
    <mergeCell ref="I22:J22"/>
    <mergeCell ref="I23:J23"/>
    <mergeCell ref="I24:J24"/>
    <mergeCell ref="F28:J28"/>
    <mergeCell ref="BC1093:BD1093"/>
    <mergeCell ref="BC994:BF994"/>
    <mergeCell ref="BC996:BC997"/>
    <mergeCell ref="BD996:BD997"/>
    <mergeCell ref="BC998:BC1001"/>
    <mergeCell ref="BD998:BD1001"/>
    <mergeCell ref="BF998:BF1001"/>
    <mergeCell ref="BC1002:BC1010"/>
    <mergeCell ref="BD1002:BD1010"/>
    <mergeCell ref="A35:B35"/>
    <mergeCell ref="N32:O32"/>
    <mergeCell ref="P31:Q31"/>
    <mergeCell ref="F19:G19"/>
    <mergeCell ref="L19:N19"/>
    <mergeCell ref="C29:C30"/>
    <mergeCell ref="D29:D30"/>
    <mergeCell ref="E29:E30"/>
    <mergeCell ref="F29:F30"/>
    <mergeCell ref="G29:H30"/>
    <mergeCell ref="I29:I30"/>
    <mergeCell ref="J29:J30"/>
    <mergeCell ref="K28:K30"/>
    <mergeCell ref="L30:M30"/>
    <mergeCell ref="A31:B31"/>
    <mergeCell ref="A27:J27"/>
    <mergeCell ref="C35:Y35"/>
    <mergeCell ref="L20:N20"/>
    <mergeCell ref="L21:N21"/>
    <mergeCell ref="L22:N22"/>
    <mergeCell ref="L23:N23"/>
    <mergeCell ref="L24:N24"/>
    <mergeCell ref="W29:X30"/>
    <mergeCell ref="W31:X31"/>
    <mergeCell ref="I16:J17"/>
    <mergeCell ref="L18:N18"/>
    <mergeCell ref="I19:J19"/>
    <mergeCell ref="I25:J25"/>
    <mergeCell ref="E16:E17"/>
    <mergeCell ref="A33:Y33"/>
    <mergeCell ref="C34:Y34"/>
    <mergeCell ref="K27:Y27"/>
    <mergeCell ref="A28:E28"/>
    <mergeCell ref="S30:T30"/>
    <mergeCell ref="L28:Y28"/>
    <mergeCell ref="N31:O31"/>
    <mergeCell ref="P32:Q32"/>
    <mergeCell ref="Y29:Y30"/>
    <mergeCell ref="N30:O30"/>
    <mergeCell ref="P30:Q30"/>
    <mergeCell ref="L29:Q29"/>
    <mergeCell ref="L31:M31"/>
    <mergeCell ref="L32:M32"/>
    <mergeCell ref="A29:B30"/>
    <mergeCell ref="A32:B32"/>
    <mergeCell ref="R29:V29"/>
    <mergeCell ref="A26:Y26"/>
    <mergeCell ref="A34:B34"/>
    <mergeCell ref="F18:G18"/>
    <mergeCell ref="F25:G25"/>
    <mergeCell ref="L25:N25"/>
    <mergeCell ref="I20:J20"/>
    <mergeCell ref="B1:T1"/>
    <mergeCell ref="A2:U2"/>
    <mergeCell ref="A3:U3"/>
    <mergeCell ref="A4:U4"/>
    <mergeCell ref="A6:Y6"/>
    <mergeCell ref="K7:M7"/>
    <mergeCell ref="O7:T7"/>
    <mergeCell ref="U7:V7"/>
    <mergeCell ref="W7:Y7"/>
    <mergeCell ref="W2:Y2"/>
    <mergeCell ref="W3:X3"/>
    <mergeCell ref="B7:H7"/>
    <mergeCell ref="A12:Y12"/>
    <mergeCell ref="A14:Y14"/>
    <mergeCell ref="A15:A17"/>
    <mergeCell ref="W15:X15"/>
    <mergeCell ref="B13:C13"/>
    <mergeCell ref="I18:J18"/>
    <mergeCell ref="F16:G17"/>
    <mergeCell ref="H16:H17"/>
    <mergeCell ref="Y15:Y17"/>
    <mergeCell ref="B15:B17"/>
    <mergeCell ref="C15:V15"/>
    <mergeCell ref="C16:C17"/>
    <mergeCell ref="D16:D17"/>
    <mergeCell ref="E13:H13"/>
    <mergeCell ref="A8:Y8"/>
    <mergeCell ref="K10:P10"/>
    <mergeCell ref="K11:P11"/>
    <mergeCell ref="B10:I10"/>
    <mergeCell ref="A9:I9"/>
    <mergeCell ref="J9:P9"/>
    <mergeCell ref="B11:D11"/>
    <mergeCell ref="E11:I11"/>
    <mergeCell ref="J13:M13"/>
    <mergeCell ref="N13:O13"/>
    <mergeCell ref="P13:Y13"/>
    <mergeCell ref="Q9:S11"/>
    <mergeCell ref="T9:Y11"/>
    <mergeCell ref="O16:T16"/>
    <mergeCell ref="U16:V16"/>
    <mergeCell ref="W16:X16"/>
    <mergeCell ref="K16:K17"/>
    <mergeCell ref="L16:N17"/>
  </mergeCells>
  <dataValidations xWindow="949" yWindow="490" count="29">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$BC$1064:$BC$1091</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$BI$995:$BI$1038</formula1>
    </dataValidation>
    <dataValidation type="list" allowBlank="1" showInputMessage="1" showErrorMessage="1" sqref="B13:C13">
      <formula1>$BK$995:$BK$998</formula1>
    </dataValidation>
    <dataValidation type="list" allowBlank="1" showInputMessage="1" showErrorMessage="1" sqref="B18">
      <formula1>FINES</formula1>
    </dataValidation>
    <dataValidation type="list" allowBlank="1" showInputMessage="1" showErrorMessage="1" sqref="E13">
      <formula1>$BL$996:$BL$1023</formula1>
    </dataValidation>
    <dataValidation type="list" allowBlank="1" showInputMessage="1" showErrorMessage="1" sqref="J13">
      <formula1>$BM$996:$BM$1108</formula1>
    </dataValidation>
    <dataValidation type="list" allowBlank="1" showInputMessage="1" showErrorMessage="1" sqref="B10:I10">
      <formula1>$BG$995:$BG$999</formula1>
    </dataValidation>
    <dataValidation type="list" allowBlank="1" showInputMessage="1" showErrorMessage="1" sqref="B11:D11">
      <formula1>$BH$995:$BH$1064</formula1>
    </dataValidation>
    <dataValidation type="list" allowBlank="1" showInputMessage="1" showErrorMessage="1" sqref="T9">
      <formula1>$BO$994:$BO$1000</formula1>
    </dataValidation>
    <dataValidation type="list" allowBlank="1" showInputMessage="1" showErrorMessage="1" sqref="E11:I11">
      <formula1>$BH$995:$BH$1065</formula1>
    </dataValidation>
    <dataValidation type="list" allowBlank="1" showInputMessage="1" showErrorMessage="1" sqref="G31:G32 S31:S32">
      <formula1>$AH$6:$AH$19</formula1>
    </dataValidation>
    <dataValidation type="list" allowBlank="1" showInputMessage="1" showErrorMessage="1" error="!!Debe elegir la dimennsión que mide el indicador!!" prompt="!!Seleccione la dimensión que mide el indicador!!" sqref="J18 I18:I25">
      <formula1>$AD$6:$AD$9</formula1>
    </dataValidation>
    <dataValidation type="list" allowBlank="1" showInputMessage="1" showErrorMessage="1" error="!! Sólo debe seleccionar el Nombre de su Dependencia o Secretaría!!" sqref="O7:T7">
      <formula1>$BJ$995:$BJ$1015</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$BN$995:$BN$1235</formula1>
    </dataValidation>
    <dataValidation type="custom" allowBlank="1" showInputMessage="1" showErrorMessage="1" error="!!No modifique esta información!!" sqref="A31:B32">
      <formula1>0</formula1>
    </dataValidation>
    <dataValidation type="custom" allowBlank="1" showInputMessage="1" showErrorMessage="1" error="!! No modifique esta información !!" sqref="A6:Y6 A7 I7 N7 U7:V7 A8:Y8 A9:P9 Q9:S11 J10:J11 A10:A11 A12:Y12 A13 D13 I13 N13:O13 A14:Y17 A26:Y30 A33:Y33 E31:E32 J31:K32 P31:Q32 V31:Y32">
      <formula1>0</formula1>
    </dataValidation>
    <dataValidation type="list" allowBlank="1" showInputMessage="1" showErrorMessage="1" error="No puede cambiar el Nombre del  Programa, sólo ebe seleccionarlo.  " sqref="B7:H7">
      <formula1>$BB$995:$BB$1064</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25">
      <formula1>$AE$6:$AE$10</formula1>
    </dataValidation>
    <dataValidation type="list" allowBlank="1" showInputMessage="1" showErrorMessage="1" error="!!Debe seleccionar de la lista el sentido de medición del indicador!!!!" prompt="!!Seleccione el sentido de medición del indicador!!" sqref="K18:K25">
      <formula1>$AF$6:$AF$7</formula1>
    </dataValidation>
    <dataValidation type="list" allowBlank="1" showInputMessage="1" showErrorMessage="1" error="!!Debe seleccionar de la lista la frecuencia que mide el indicador!!" prompt="!!Seleccione la frecuencia para medir el indicador!!" sqref="L18:N25">
      <formula1>$Z$6:$Z$13</formula1>
    </dataValidation>
    <dataValidation allowBlank="1" showInputMessage="1" showErrorMessage="1" error="!!Registre en números absolutos, la meta programada al trimestre de reporte!!" prompt="!!Registre en números absolutos, la meta programada al trimestre de reporte!!" sqref="W18:W25"/>
    <dataValidation allowBlank="1" showInputMessage="1" showErrorMessage="1" error="!!Registre en números relativos, la meta programada al trimestre de reporte!!" prompt="!!Registre en números relativos, la meta programada al trimestre de reporte!!" sqref="X18:X25"/>
    <dataValidation allowBlank="1" showInputMessage="1" showErrorMessage="1" prompt="!!Registre la meta Programada al trimestre de reporte!!" sqref="V18:V25"/>
    <dataValidation type="list" allowBlank="1" showInputMessage="1" showErrorMessage="1" error="!!Debe elegir el tipo de indicador de la lista!!" prompt="!!Seleccione el tipo de indicador!!" sqref="H18:H25">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5">
      <formula1>$AI$6:$AI$8</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38"/>
  <sheetViews>
    <sheetView showGridLines="0" tabSelected="1" view="pageBreakPreview" topLeftCell="A20" zoomScale="80" zoomScaleNormal="80" zoomScaleSheetLayoutView="80" workbookViewId="0">
      <selection activeCell="E31" sqref="E31:E32"/>
    </sheetView>
  </sheetViews>
  <sheetFormatPr baseColWidth="10" defaultRowHeight="15"/>
  <cols>
    <col min="1" max="1" width="16.28515625" style="142" customWidth="1"/>
    <col min="2" max="2" width="19.85546875" style="142" customWidth="1"/>
    <col min="3" max="3" width="24.5703125" style="142" customWidth="1"/>
    <col min="4" max="4" width="37.85546875" style="142" customWidth="1"/>
    <col min="5" max="5" width="35.7109375" style="142" customWidth="1"/>
    <col min="6" max="6" width="9.28515625" style="142" customWidth="1"/>
    <col min="7" max="7" width="8.140625" style="142" customWidth="1"/>
    <col min="8" max="8" width="10.5703125" style="142" customWidth="1"/>
    <col min="9" max="9" width="12" style="142" customWidth="1"/>
    <col min="10" max="10" width="10.5703125" style="142" customWidth="1"/>
    <col min="11" max="11" width="13.28515625" style="142" customWidth="1"/>
    <col min="12" max="12" width="10.140625" style="142" customWidth="1"/>
    <col min="13" max="13" width="4.7109375" style="142" hidden="1" customWidth="1"/>
    <col min="14" max="14" width="14.5703125" style="142" customWidth="1"/>
    <col min="15" max="15" width="6.140625" style="142" hidden="1" customWidth="1"/>
    <col min="16" max="16" width="9.7109375" style="142" customWidth="1"/>
    <col min="17" max="17" width="7.140625" style="142" hidden="1" customWidth="1"/>
    <col min="18" max="18" width="9.42578125" style="142" customWidth="1"/>
    <col min="19" max="19" width="9.5703125" style="142" customWidth="1"/>
    <col min="20" max="20" width="8.85546875" style="142" customWidth="1"/>
    <col min="21" max="21" width="9.28515625" style="142" customWidth="1"/>
    <col min="22" max="22" width="10.7109375" style="142" bestFit="1" customWidth="1"/>
    <col min="23" max="23" width="9.7109375" style="142" customWidth="1"/>
    <col min="24" max="24" width="9" style="142" customWidth="1"/>
    <col min="25" max="25" width="14.7109375" style="142" customWidth="1"/>
    <col min="26" max="26" width="11.5703125" style="142" hidden="1" customWidth="1"/>
    <col min="27" max="27" width="6.140625" style="142" hidden="1" customWidth="1"/>
    <col min="28" max="28" width="7.7109375" style="142" hidden="1" customWidth="1"/>
    <col min="29" max="30" width="11.42578125" style="142" hidden="1" customWidth="1"/>
    <col min="31" max="31" width="22.28515625" style="142" hidden="1" customWidth="1"/>
    <col min="32" max="32" width="18.5703125" style="142" hidden="1" customWidth="1"/>
    <col min="33" max="33" width="19.42578125" style="142" hidden="1" customWidth="1"/>
    <col min="34" max="34" width="11.42578125" style="142" hidden="1" customWidth="1"/>
    <col min="35" max="35" width="19.140625" style="142" hidden="1" customWidth="1"/>
    <col min="36" max="52" width="11.42578125" style="142" hidden="1" customWidth="1"/>
    <col min="53" max="53" width="7.85546875" style="142" hidden="1" customWidth="1"/>
    <col min="54" max="54" width="80" style="142" hidden="1" customWidth="1"/>
    <col min="55" max="55" width="11.5703125" style="142" hidden="1" customWidth="1"/>
    <col min="56" max="56" width="38.140625" style="142" hidden="1" customWidth="1"/>
    <col min="57" max="57" width="75.28515625" style="142" hidden="1" customWidth="1"/>
    <col min="58" max="58" width="73" style="142" hidden="1" customWidth="1"/>
    <col min="59" max="59" width="59.42578125" style="142" hidden="1" customWidth="1"/>
    <col min="60" max="60" width="45.7109375" style="142" hidden="1" customWidth="1"/>
    <col min="61" max="61" width="90" style="142" hidden="1" customWidth="1"/>
    <col min="62" max="62" width="43.42578125" style="142" hidden="1" customWidth="1"/>
    <col min="63" max="63" width="29.85546875" style="142" hidden="1" customWidth="1"/>
    <col min="64" max="64" width="38.85546875" style="142" hidden="1" customWidth="1"/>
    <col min="65" max="65" width="55.5703125" style="142" hidden="1" customWidth="1"/>
    <col min="66" max="66" width="96.85546875" style="142" hidden="1" customWidth="1"/>
    <col min="67" max="67" width="34" style="142" hidden="1" customWidth="1"/>
    <col min="68" max="68" width="85.28515625" style="142" hidden="1" customWidth="1"/>
    <col min="69" max="69" width="39" style="142" customWidth="1"/>
    <col min="70" max="16384" width="11.42578125" style="142"/>
  </cols>
  <sheetData>
    <row r="1" spans="1:54" s="143" customFormat="1" ht="16.5" hidden="1" customHeight="1">
      <c r="B1" s="251"/>
      <c r="C1" s="251"/>
      <c r="D1" s="251"/>
      <c r="E1" s="251"/>
      <c r="F1" s="251"/>
      <c r="G1" s="251"/>
      <c r="H1" s="251"/>
      <c r="I1" s="251"/>
      <c r="J1" s="251"/>
      <c r="K1" s="251"/>
      <c r="L1" s="251"/>
      <c r="M1" s="251"/>
      <c r="N1" s="251"/>
      <c r="O1" s="251"/>
      <c r="P1" s="251"/>
      <c r="Q1" s="251"/>
      <c r="R1" s="251"/>
      <c r="S1" s="251"/>
      <c r="T1" s="251"/>
    </row>
    <row r="2" spans="1:54" s="143" customFormat="1" ht="14.25" customHeight="1">
      <c r="A2" s="252" t="s">
        <v>54</v>
      </c>
      <c r="B2" s="252"/>
      <c r="C2" s="252"/>
      <c r="D2" s="252"/>
      <c r="E2" s="252"/>
      <c r="F2" s="252"/>
      <c r="G2" s="252"/>
      <c r="H2" s="252"/>
      <c r="I2" s="252"/>
      <c r="J2" s="252"/>
      <c r="K2" s="252"/>
      <c r="L2" s="252"/>
      <c r="M2" s="252"/>
      <c r="N2" s="252"/>
      <c r="O2" s="252"/>
      <c r="P2" s="252"/>
      <c r="Q2" s="252"/>
      <c r="R2" s="252"/>
      <c r="S2" s="252"/>
      <c r="T2" s="252"/>
      <c r="U2" s="252"/>
      <c r="V2" s="187"/>
      <c r="W2" s="253" t="s">
        <v>55</v>
      </c>
      <c r="X2" s="253"/>
      <c r="Y2" s="253"/>
      <c r="AA2" s="22" t="s">
        <v>91</v>
      </c>
    </row>
    <row r="3" spans="1:54" s="143" customFormat="1" ht="18" customHeight="1">
      <c r="A3" s="254"/>
      <c r="B3" s="254"/>
      <c r="C3" s="254"/>
      <c r="D3" s="254"/>
      <c r="E3" s="254"/>
      <c r="F3" s="254"/>
      <c r="G3" s="254"/>
      <c r="H3" s="254"/>
      <c r="I3" s="254"/>
      <c r="J3" s="254"/>
      <c r="K3" s="254"/>
      <c r="L3" s="254"/>
      <c r="M3" s="254"/>
      <c r="N3" s="254"/>
      <c r="O3" s="254"/>
      <c r="P3" s="254"/>
      <c r="Q3" s="254"/>
      <c r="R3" s="254"/>
      <c r="S3" s="254"/>
      <c r="T3" s="254"/>
      <c r="U3" s="254"/>
      <c r="V3" s="187"/>
      <c r="W3" s="255" t="s">
        <v>90</v>
      </c>
      <c r="X3" s="255"/>
      <c r="Y3" s="160" t="s">
        <v>94</v>
      </c>
      <c r="AA3" s="22" t="s">
        <v>92</v>
      </c>
    </row>
    <row r="4" spans="1:54" s="143" customFormat="1" ht="15.75" customHeight="1">
      <c r="A4" s="256"/>
      <c r="B4" s="256"/>
      <c r="C4" s="256"/>
      <c r="D4" s="256"/>
      <c r="E4" s="256"/>
      <c r="F4" s="256"/>
      <c r="G4" s="256"/>
      <c r="H4" s="256"/>
      <c r="I4" s="256"/>
      <c r="J4" s="256"/>
      <c r="K4" s="256"/>
      <c r="L4" s="256"/>
      <c r="M4" s="256"/>
      <c r="N4" s="256"/>
      <c r="O4" s="256"/>
      <c r="P4" s="256"/>
      <c r="Q4" s="256"/>
      <c r="R4" s="256"/>
      <c r="S4" s="256"/>
      <c r="T4" s="256"/>
      <c r="U4" s="256"/>
      <c r="V4" s="187"/>
      <c r="W4" s="21"/>
      <c r="X4" s="21"/>
      <c r="Y4" s="21"/>
      <c r="AA4" s="22" t="s">
        <v>93</v>
      </c>
    </row>
    <row r="5" spans="1:54" s="143" customFormat="1" ht="12.75" customHeight="1" thickBot="1">
      <c r="C5" s="187"/>
      <c r="D5" s="187"/>
      <c r="E5" s="187"/>
      <c r="F5" s="187"/>
      <c r="G5" s="187"/>
      <c r="H5" s="187"/>
      <c r="I5" s="187"/>
      <c r="J5" s="187"/>
      <c r="K5" s="187"/>
      <c r="L5" s="187"/>
      <c r="M5" s="187"/>
      <c r="N5" s="187"/>
      <c r="O5" s="187"/>
      <c r="P5" s="187"/>
      <c r="Q5" s="187"/>
      <c r="R5" s="187"/>
      <c r="S5" s="187"/>
      <c r="T5" s="187"/>
      <c r="U5" s="187"/>
      <c r="V5" s="187"/>
      <c r="W5" s="235" t="s">
        <v>894</v>
      </c>
      <c r="X5" s="235"/>
      <c r="Y5" s="189">
        <v>43129</v>
      </c>
      <c r="AA5" s="23" t="s">
        <v>94</v>
      </c>
      <c r="AD5" s="143" t="s">
        <v>844</v>
      </c>
      <c r="AI5" s="70" t="s">
        <v>843</v>
      </c>
    </row>
    <row r="6" spans="1:54" s="15" customFormat="1" ht="19.5" thickBot="1">
      <c r="A6" s="236" t="s">
        <v>34</v>
      </c>
      <c r="B6" s="237"/>
      <c r="C6" s="237"/>
      <c r="D6" s="237"/>
      <c r="E6" s="237"/>
      <c r="F6" s="237"/>
      <c r="G6" s="237"/>
      <c r="H6" s="237"/>
      <c r="I6" s="237"/>
      <c r="J6" s="237"/>
      <c r="K6" s="237"/>
      <c r="L6" s="237"/>
      <c r="M6" s="237"/>
      <c r="N6" s="237"/>
      <c r="O6" s="237"/>
      <c r="P6" s="237"/>
      <c r="Q6" s="237"/>
      <c r="R6" s="237"/>
      <c r="S6" s="237"/>
      <c r="T6" s="237"/>
      <c r="U6" s="237"/>
      <c r="V6" s="237"/>
      <c r="W6" s="237"/>
      <c r="X6" s="237"/>
      <c r="Y6" s="239"/>
      <c r="Z6" s="18" t="s">
        <v>75</v>
      </c>
      <c r="AA6" s="142" t="s">
        <v>86</v>
      </c>
      <c r="AC6" s="142" t="s">
        <v>73</v>
      </c>
      <c r="AD6" s="132" t="s">
        <v>69</v>
      </c>
      <c r="AE6" s="132" t="s">
        <v>77</v>
      </c>
      <c r="AF6" s="133" t="s">
        <v>68</v>
      </c>
      <c r="AG6" s="142">
        <v>2013</v>
      </c>
      <c r="AH6" s="134" t="s">
        <v>850</v>
      </c>
      <c r="AI6" s="142" t="s">
        <v>840</v>
      </c>
      <c r="BA6" s="143"/>
      <c r="BB6" s="143"/>
    </row>
    <row r="7" spans="1:54" ht="30.75" customHeight="1" thickBot="1">
      <c r="A7" s="153" t="s">
        <v>827</v>
      </c>
      <c r="B7" s="240" t="s">
        <v>133</v>
      </c>
      <c r="C7" s="241"/>
      <c r="D7" s="241"/>
      <c r="E7" s="241"/>
      <c r="F7" s="241"/>
      <c r="G7" s="241"/>
      <c r="H7" s="242"/>
      <c r="I7" s="158" t="s">
        <v>242</v>
      </c>
      <c r="J7" s="144" t="s">
        <v>224</v>
      </c>
      <c r="K7" s="243" t="s">
        <v>277</v>
      </c>
      <c r="L7" s="244"/>
      <c r="M7" s="245"/>
      <c r="N7" s="153" t="s">
        <v>64</v>
      </c>
      <c r="O7" s="243" t="s">
        <v>258</v>
      </c>
      <c r="P7" s="244"/>
      <c r="Q7" s="244"/>
      <c r="R7" s="244"/>
      <c r="S7" s="244"/>
      <c r="T7" s="245"/>
      <c r="U7" s="246" t="s">
        <v>789</v>
      </c>
      <c r="V7" s="247"/>
      <c r="W7" s="248" t="s">
        <v>258</v>
      </c>
      <c r="X7" s="249"/>
      <c r="Y7" s="250"/>
      <c r="Z7" s="18" t="s">
        <v>66</v>
      </c>
      <c r="AA7" s="142" t="s">
        <v>87</v>
      </c>
      <c r="AC7" s="142" t="s">
        <v>74</v>
      </c>
      <c r="AD7" s="132" t="s">
        <v>70</v>
      </c>
      <c r="AE7" s="132" t="s">
        <v>78</v>
      </c>
      <c r="AF7" s="133" t="s">
        <v>820</v>
      </c>
      <c r="AG7" s="142">
        <v>2014</v>
      </c>
      <c r="AH7" s="134" t="s">
        <v>851</v>
      </c>
      <c r="AI7" s="142" t="s">
        <v>841</v>
      </c>
      <c r="BA7" s="143"/>
      <c r="BB7" s="143"/>
    </row>
    <row r="8" spans="1:54" s="15" customFormat="1" ht="19.5" thickBot="1">
      <c r="A8" s="236" t="s">
        <v>36</v>
      </c>
      <c r="B8" s="237"/>
      <c r="C8" s="237"/>
      <c r="D8" s="237"/>
      <c r="E8" s="237"/>
      <c r="F8" s="237"/>
      <c r="G8" s="237"/>
      <c r="H8" s="237"/>
      <c r="I8" s="237"/>
      <c r="J8" s="237"/>
      <c r="K8" s="237"/>
      <c r="L8" s="237"/>
      <c r="M8" s="237"/>
      <c r="N8" s="237"/>
      <c r="O8" s="237"/>
      <c r="P8" s="237"/>
      <c r="Q8" s="237"/>
      <c r="R8" s="237"/>
      <c r="S8" s="237"/>
      <c r="T8" s="237"/>
      <c r="U8" s="237"/>
      <c r="V8" s="237"/>
      <c r="W8" s="237"/>
      <c r="X8" s="237"/>
      <c r="Y8" s="239"/>
      <c r="Z8" s="145" t="s">
        <v>76</v>
      </c>
      <c r="AA8" s="142" t="s">
        <v>88</v>
      </c>
      <c r="AD8" s="132" t="s">
        <v>71</v>
      </c>
      <c r="AE8" s="132" t="s">
        <v>79</v>
      </c>
      <c r="AG8" s="142">
        <v>2015</v>
      </c>
      <c r="AH8" s="134" t="s">
        <v>852</v>
      </c>
      <c r="AI8" s="142" t="s">
        <v>842</v>
      </c>
      <c r="BA8" s="143"/>
      <c r="BB8" s="143"/>
    </row>
    <row r="9" spans="1:54" ht="16.5" customHeight="1" thickBot="1">
      <c r="A9" s="271" t="s">
        <v>37</v>
      </c>
      <c r="B9" s="272"/>
      <c r="C9" s="272"/>
      <c r="D9" s="272"/>
      <c r="E9" s="272"/>
      <c r="F9" s="272"/>
      <c r="G9" s="272"/>
      <c r="H9" s="272"/>
      <c r="I9" s="273"/>
      <c r="J9" s="274" t="s">
        <v>829</v>
      </c>
      <c r="K9" s="275"/>
      <c r="L9" s="275"/>
      <c r="M9" s="275"/>
      <c r="N9" s="275"/>
      <c r="O9" s="275"/>
      <c r="P9" s="276"/>
      <c r="Q9" s="277" t="s">
        <v>795</v>
      </c>
      <c r="R9" s="277"/>
      <c r="S9" s="277"/>
      <c r="T9" s="243" t="s">
        <v>791</v>
      </c>
      <c r="U9" s="244"/>
      <c r="V9" s="244"/>
      <c r="W9" s="244"/>
      <c r="X9" s="244"/>
      <c r="Y9" s="280"/>
      <c r="Z9" s="18" t="s">
        <v>67</v>
      </c>
      <c r="AA9" s="142" t="s">
        <v>89</v>
      </c>
      <c r="AD9" s="132" t="s">
        <v>72</v>
      </c>
      <c r="AE9" s="132" t="s">
        <v>80</v>
      </c>
      <c r="AG9" s="142">
        <v>2016</v>
      </c>
      <c r="AH9" s="134" t="s">
        <v>853</v>
      </c>
      <c r="BA9" s="143"/>
      <c r="BB9" s="143"/>
    </row>
    <row r="10" spans="1:54" ht="27.75" customHeight="1" thickBot="1">
      <c r="A10" s="154" t="s">
        <v>828</v>
      </c>
      <c r="B10" s="287" t="s">
        <v>336</v>
      </c>
      <c r="C10" s="288"/>
      <c r="D10" s="288"/>
      <c r="E10" s="288"/>
      <c r="F10" s="288"/>
      <c r="G10" s="288"/>
      <c r="H10" s="288"/>
      <c r="I10" s="289"/>
      <c r="J10" s="161" t="s">
        <v>788</v>
      </c>
      <c r="K10" s="290" t="s">
        <v>309</v>
      </c>
      <c r="L10" s="291"/>
      <c r="M10" s="291"/>
      <c r="N10" s="291"/>
      <c r="O10" s="291"/>
      <c r="P10" s="292"/>
      <c r="Q10" s="278"/>
      <c r="R10" s="278"/>
      <c r="S10" s="278"/>
      <c r="T10" s="281"/>
      <c r="U10" s="282"/>
      <c r="V10" s="282"/>
      <c r="W10" s="282"/>
      <c r="X10" s="282"/>
      <c r="Y10" s="283"/>
      <c r="Z10" s="18" t="s">
        <v>66</v>
      </c>
      <c r="AE10" s="132" t="s">
        <v>845</v>
      </c>
      <c r="AG10" s="142">
        <v>2017</v>
      </c>
      <c r="AH10" s="134" t="s">
        <v>854</v>
      </c>
      <c r="BA10" s="143"/>
      <c r="BB10" s="143"/>
    </row>
    <row r="11" spans="1:54" ht="40.5" customHeight="1" thickBot="1">
      <c r="A11" s="155" t="s">
        <v>65</v>
      </c>
      <c r="B11" s="293" t="s">
        <v>379</v>
      </c>
      <c r="C11" s="294"/>
      <c r="D11" s="294"/>
      <c r="E11" s="293"/>
      <c r="F11" s="294"/>
      <c r="G11" s="294"/>
      <c r="H11" s="294"/>
      <c r="I11" s="295"/>
      <c r="J11" s="162" t="s">
        <v>65</v>
      </c>
      <c r="K11" s="394" t="s">
        <v>895</v>
      </c>
      <c r="L11" s="395"/>
      <c r="M11" s="395"/>
      <c r="N11" s="395"/>
      <c r="O11" s="395"/>
      <c r="P11" s="396"/>
      <c r="Q11" s="279"/>
      <c r="R11" s="279"/>
      <c r="S11" s="279"/>
      <c r="T11" s="284"/>
      <c r="U11" s="285"/>
      <c r="V11" s="285"/>
      <c r="W11" s="285"/>
      <c r="X11" s="285"/>
      <c r="Y11" s="286"/>
      <c r="Z11" s="18" t="s">
        <v>26</v>
      </c>
      <c r="AG11" s="142">
        <v>2018</v>
      </c>
      <c r="AH11" s="134" t="s">
        <v>855</v>
      </c>
      <c r="BA11" s="143"/>
      <c r="BB11" s="143"/>
    </row>
    <row r="12" spans="1:54" ht="15.75" customHeight="1" thickTop="1" thickBot="1">
      <c r="A12" s="257" t="s">
        <v>38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9"/>
      <c r="Z12" s="18" t="s">
        <v>82</v>
      </c>
      <c r="AG12" s="142">
        <v>2019</v>
      </c>
      <c r="AH12" s="134" t="s">
        <v>849</v>
      </c>
      <c r="BA12" s="143"/>
      <c r="BB12" s="143"/>
    </row>
    <row r="13" spans="1:54" ht="34.5" customHeight="1" thickTop="1" thickBot="1">
      <c r="A13" s="156" t="s">
        <v>819</v>
      </c>
      <c r="B13" s="260" t="s">
        <v>413</v>
      </c>
      <c r="C13" s="261"/>
      <c r="D13" s="188" t="s">
        <v>818</v>
      </c>
      <c r="E13" s="262" t="s">
        <v>432</v>
      </c>
      <c r="F13" s="263"/>
      <c r="G13" s="263"/>
      <c r="H13" s="264"/>
      <c r="I13" s="163" t="s">
        <v>817</v>
      </c>
      <c r="J13" s="265" t="s">
        <v>479</v>
      </c>
      <c r="K13" s="266"/>
      <c r="L13" s="266"/>
      <c r="M13" s="267"/>
      <c r="N13" s="268" t="s">
        <v>816</v>
      </c>
      <c r="O13" s="269"/>
      <c r="P13" s="391" t="s">
        <v>653</v>
      </c>
      <c r="Q13" s="392"/>
      <c r="R13" s="392"/>
      <c r="S13" s="392"/>
      <c r="T13" s="392"/>
      <c r="U13" s="392"/>
      <c r="V13" s="392"/>
      <c r="W13" s="392"/>
      <c r="X13" s="392"/>
      <c r="Y13" s="393"/>
      <c r="Z13" s="18" t="s">
        <v>83</v>
      </c>
      <c r="AG13" s="142">
        <v>2020</v>
      </c>
      <c r="AH13" s="134" t="s">
        <v>856</v>
      </c>
      <c r="BA13" s="143"/>
      <c r="BB13" s="143"/>
    </row>
    <row r="14" spans="1:54" ht="15.75" thickBot="1">
      <c r="A14" s="299" t="s">
        <v>31</v>
      </c>
      <c r="B14" s="300"/>
      <c r="C14" s="300"/>
      <c r="D14" s="300"/>
      <c r="E14" s="300"/>
      <c r="F14" s="300"/>
      <c r="G14" s="300"/>
      <c r="H14" s="300"/>
      <c r="I14" s="300"/>
      <c r="J14" s="300"/>
      <c r="K14" s="300"/>
      <c r="L14" s="300"/>
      <c r="M14" s="300"/>
      <c r="N14" s="300"/>
      <c r="O14" s="300"/>
      <c r="P14" s="300"/>
      <c r="Q14" s="300"/>
      <c r="R14" s="300"/>
      <c r="S14" s="300"/>
      <c r="T14" s="300"/>
      <c r="U14" s="300"/>
      <c r="V14" s="300"/>
      <c r="W14" s="300"/>
      <c r="X14" s="301"/>
      <c r="Y14" s="302"/>
      <c r="AG14" s="142">
        <v>2021</v>
      </c>
      <c r="BA14" s="143"/>
      <c r="BB14" s="143"/>
    </row>
    <row r="15" spans="1:54" ht="26.25" customHeight="1" thickBot="1">
      <c r="A15" s="303" t="s">
        <v>24</v>
      </c>
      <c r="B15" s="305" t="s">
        <v>834</v>
      </c>
      <c r="C15" s="307" t="s">
        <v>30</v>
      </c>
      <c r="D15" s="307"/>
      <c r="E15" s="307"/>
      <c r="F15" s="307"/>
      <c r="G15" s="307"/>
      <c r="H15" s="307"/>
      <c r="I15" s="307"/>
      <c r="J15" s="307"/>
      <c r="K15" s="307"/>
      <c r="L15" s="307"/>
      <c r="M15" s="307"/>
      <c r="N15" s="307"/>
      <c r="O15" s="307"/>
      <c r="P15" s="307"/>
      <c r="Q15" s="307"/>
      <c r="R15" s="307"/>
      <c r="S15" s="307"/>
      <c r="T15" s="307"/>
      <c r="U15" s="307"/>
      <c r="V15" s="307"/>
      <c r="W15" s="305" t="s">
        <v>84</v>
      </c>
      <c r="X15" s="305"/>
      <c r="Y15" s="308" t="s">
        <v>53</v>
      </c>
      <c r="AG15" s="142">
        <v>2022</v>
      </c>
      <c r="BA15" s="143"/>
      <c r="BB15" s="143"/>
    </row>
    <row r="16" spans="1:54" ht="31.5" customHeight="1" thickBot="1">
      <c r="A16" s="304"/>
      <c r="B16" s="306"/>
      <c r="C16" s="310" t="s">
        <v>0</v>
      </c>
      <c r="D16" s="310" t="s">
        <v>1</v>
      </c>
      <c r="E16" s="310" t="s">
        <v>2</v>
      </c>
      <c r="F16" s="312" t="s">
        <v>28</v>
      </c>
      <c r="G16" s="313"/>
      <c r="H16" s="310" t="s">
        <v>846</v>
      </c>
      <c r="I16" s="312" t="s">
        <v>847</v>
      </c>
      <c r="J16" s="313"/>
      <c r="K16" s="310" t="s">
        <v>25</v>
      </c>
      <c r="L16" s="312" t="s">
        <v>29</v>
      </c>
      <c r="M16" s="332"/>
      <c r="N16" s="313"/>
      <c r="O16" s="306" t="s">
        <v>3</v>
      </c>
      <c r="P16" s="306"/>
      <c r="Q16" s="306"/>
      <c r="R16" s="306"/>
      <c r="S16" s="306"/>
      <c r="T16" s="306"/>
      <c r="U16" s="306" t="s">
        <v>835</v>
      </c>
      <c r="V16" s="306"/>
      <c r="W16" s="306" t="s">
        <v>27</v>
      </c>
      <c r="X16" s="306"/>
      <c r="Y16" s="309"/>
      <c r="AG16" s="142">
        <v>2023</v>
      </c>
      <c r="BA16" s="143"/>
      <c r="BB16" s="143"/>
    </row>
    <row r="17" spans="1:54" ht="22.5" customHeight="1" thickBot="1">
      <c r="A17" s="304"/>
      <c r="B17" s="306"/>
      <c r="C17" s="311"/>
      <c r="D17" s="311"/>
      <c r="E17" s="311"/>
      <c r="F17" s="314"/>
      <c r="G17" s="315"/>
      <c r="H17" s="305"/>
      <c r="I17" s="314"/>
      <c r="J17" s="315"/>
      <c r="K17" s="305"/>
      <c r="L17" s="314"/>
      <c r="M17" s="333"/>
      <c r="N17" s="315"/>
      <c r="O17" s="164">
        <v>2013</v>
      </c>
      <c r="P17" s="164">
        <v>2014</v>
      </c>
      <c r="Q17" s="164">
        <v>2015</v>
      </c>
      <c r="R17" s="164">
        <v>2015</v>
      </c>
      <c r="S17" s="164">
        <v>2016</v>
      </c>
      <c r="T17" s="164"/>
      <c r="U17" s="165" t="s">
        <v>836</v>
      </c>
      <c r="V17" s="165" t="s">
        <v>837</v>
      </c>
      <c r="W17" s="164" t="s">
        <v>838</v>
      </c>
      <c r="X17" s="164" t="s">
        <v>839</v>
      </c>
      <c r="Y17" s="307"/>
      <c r="AG17" s="142">
        <v>2024</v>
      </c>
      <c r="BA17" s="143"/>
      <c r="BB17" s="143"/>
    </row>
    <row r="18" spans="1:54" ht="106.5" customHeight="1" thickBot="1">
      <c r="A18" s="148" t="s">
        <v>8</v>
      </c>
      <c r="B18" s="172" t="s">
        <v>805</v>
      </c>
      <c r="C18" s="146"/>
      <c r="D18" s="146"/>
      <c r="E18" s="146"/>
      <c r="F18" s="318"/>
      <c r="G18" s="319"/>
      <c r="H18" s="147"/>
      <c r="I18" s="318"/>
      <c r="J18" s="319"/>
      <c r="K18" s="147"/>
      <c r="L18" s="318"/>
      <c r="M18" s="399"/>
      <c r="N18" s="319"/>
      <c r="O18" s="16"/>
      <c r="P18" s="16"/>
      <c r="Q18" s="16"/>
      <c r="R18" s="16"/>
      <c r="S18" s="16"/>
      <c r="T18" s="16"/>
      <c r="U18" s="140"/>
      <c r="V18" s="140"/>
      <c r="W18" s="141"/>
      <c r="X18" s="140"/>
      <c r="Y18" s="159"/>
      <c r="BA18" s="143"/>
      <c r="BB18" s="143"/>
    </row>
    <row r="19" spans="1:54" ht="75" customHeight="1" thickBot="1">
      <c r="A19" s="148" t="s">
        <v>9</v>
      </c>
      <c r="B19" s="149" t="s">
        <v>896</v>
      </c>
      <c r="C19" s="16"/>
      <c r="D19" s="16"/>
      <c r="E19" s="16"/>
      <c r="F19" s="316"/>
      <c r="G19" s="317"/>
      <c r="H19" s="138"/>
      <c r="I19" s="318"/>
      <c r="J19" s="319"/>
      <c r="K19" s="138"/>
      <c r="L19" s="320"/>
      <c r="M19" s="321"/>
      <c r="N19" s="322"/>
      <c r="O19" s="16"/>
      <c r="P19" s="190"/>
      <c r="Q19" s="16"/>
      <c r="R19" s="16"/>
      <c r="S19" s="190"/>
      <c r="T19" s="16"/>
      <c r="U19" s="140"/>
      <c r="V19" s="140"/>
      <c r="W19" s="141"/>
      <c r="X19" s="140"/>
      <c r="Y19" s="159"/>
      <c r="BA19" s="143"/>
      <c r="BB19" s="143"/>
    </row>
    <row r="20" spans="1:54" ht="78" customHeight="1" thickBot="1">
      <c r="A20" s="151" t="s">
        <v>10</v>
      </c>
      <c r="B20" s="149" t="s">
        <v>897</v>
      </c>
      <c r="C20" s="16" t="s">
        <v>898</v>
      </c>
      <c r="D20" s="16" t="s">
        <v>899</v>
      </c>
      <c r="E20" s="16" t="s">
        <v>900</v>
      </c>
      <c r="F20" s="316" t="s">
        <v>77</v>
      </c>
      <c r="G20" s="317"/>
      <c r="H20" s="138" t="s">
        <v>74</v>
      </c>
      <c r="I20" s="318" t="s">
        <v>69</v>
      </c>
      <c r="J20" s="319"/>
      <c r="K20" s="138" t="s">
        <v>68</v>
      </c>
      <c r="L20" s="320" t="s">
        <v>26</v>
      </c>
      <c r="M20" s="321"/>
      <c r="N20" s="322"/>
      <c r="O20" s="16"/>
      <c r="P20" s="190"/>
      <c r="Q20" s="16"/>
      <c r="R20" s="16"/>
      <c r="S20" s="190">
        <v>1E-3</v>
      </c>
      <c r="T20" s="16"/>
      <c r="U20" s="140">
        <v>0.05</v>
      </c>
      <c r="V20" s="140">
        <v>0.05</v>
      </c>
      <c r="W20" s="141">
        <v>4</v>
      </c>
      <c r="X20" s="140">
        <v>0.05</v>
      </c>
      <c r="Y20" s="159"/>
      <c r="BA20" s="143"/>
      <c r="BB20" s="143"/>
    </row>
    <row r="21" spans="1:54" ht="97.5" customHeight="1" thickBot="1">
      <c r="A21" s="139" t="s">
        <v>13</v>
      </c>
      <c r="B21" s="191" t="s">
        <v>901</v>
      </c>
      <c r="C21" s="16" t="s">
        <v>902</v>
      </c>
      <c r="D21" s="16" t="s">
        <v>903</v>
      </c>
      <c r="E21" s="16" t="s">
        <v>904</v>
      </c>
      <c r="F21" s="316" t="s">
        <v>77</v>
      </c>
      <c r="G21" s="317"/>
      <c r="H21" s="138" t="s">
        <v>74</v>
      </c>
      <c r="I21" s="318" t="s">
        <v>69</v>
      </c>
      <c r="J21" s="319"/>
      <c r="K21" s="138" t="s">
        <v>68</v>
      </c>
      <c r="L21" s="320" t="s">
        <v>76</v>
      </c>
      <c r="M21" s="321"/>
      <c r="N21" s="322"/>
      <c r="O21" s="16"/>
      <c r="P21" s="16"/>
      <c r="Q21" s="16"/>
      <c r="R21" s="16"/>
      <c r="S21" s="16"/>
      <c r="T21" s="17"/>
      <c r="U21" s="24">
        <v>1</v>
      </c>
      <c r="V21" s="140">
        <v>1</v>
      </c>
      <c r="W21" s="141">
        <v>3</v>
      </c>
      <c r="X21" s="140">
        <v>1</v>
      </c>
      <c r="Y21" s="159"/>
      <c r="BA21" s="143"/>
      <c r="BB21" s="143"/>
    </row>
    <row r="22" spans="1:54" ht="15.75" hidden="1" thickBot="1">
      <c r="A22" s="139"/>
      <c r="B22" s="149"/>
      <c r="C22" s="16"/>
      <c r="D22" s="16"/>
      <c r="E22" s="16"/>
      <c r="F22" s="400"/>
      <c r="G22" s="401"/>
      <c r="H22" s="138"/>
      <c r="I22" s="318"/>
      <c r="J22" s="319"/>
      <c r="K22" s="138"/>
      <c r="L22" s="316"/>
      <c r="M22" s="418"/>
      <c r="N22" s="317"/>
      <c r="O22" s="16"/>
      <c r="P22" s="16"/>
      <c r="Q22" s="16"/>
      <c r="R22" s="16"/>
      <c r="S22" s="16"/>
      <c r="T22" s="17"/>
      <c r="U22" s="24"/>
      <c r="V22" s="140"/>
      <c r="W22" s="141"/>
      <c r="X22" s="140"/>
      <c r="Y22" s="159"/>
      <c r="BA22" s="143"/>
      <c r="BB22" s="143"/>
    </row>
    <row r="23" spans="1:54" ht="15.75" hidden="1" thickBot="1">
      <c r="A23" s="139"/>
      <c r="B23" s="149"/>
      <c r="C23" s="16"/>
      <c r="D23" s="16"/>
      <c r="E23" s="16"/>
      <c r="F23" s="400"/>
      <c r="G23" s="401"/>
      <c r="H23" s="138"/>
      <c r="I23" s="318"/>
      <c r="J23" s="319"/>
      <c r="K23" s="138"/>
      <c r="L23" s="316"/>
      <c r="M23" s="418"/>
      <c r="N23" s="317"/>
      <c r="O23" s="16"/>
      <c r="P23" s="16"/>
      <c r="Q23" s="16"/>
      <c r="R23" s="16"/>
      <c r="S23" s="16"/>
      <c r="T23" s="17"/>
      <c r="U23" s="24"/>
      <c r="V23" s="140"/>
      <c r="W23" s="141"/>
      <c r="X23" s="140"/>
      <c r="Y23" s="159"/>
      <c r="BA23" s="143"/>
      <c r="BB23" s="143"/>
    </row>
    <row r="24" spans="1:54" ht="15.75" hidden="1" thickBot="1">
      <c r="A24" s="151"/>
      <c r="B24" s="152"/>
      <c r="C24" s="16"/>
      <c r="D24" s="16"/>
      <c r="E24" s="16"/>
      <c r="F24" s="400"/>
      <c r="G24" s="401"/>
      <c r="H24" s="138"/>
      <c r="I24" s="318"/>
      <c r="J24" s="319"/>
      <c r="K24" s="138"/>
      <c r="L24" s="320"/>
      <c r="M24" s="321"/>
      <c r="N24" s="322"/>
      <c r="O24" s="16"/>
      <c r="P24" s="16"/>
      <c r="Q24" s="16"/>
      <c r="R24" s="16"/>
      <c r="S24" s="16"/>
      <c r="T24" s="17"/>
      <c r="U24" s="24"/>
      <c r="V24" s="140"/>
      <c r="W24" s="141"/>
      <c r="X24" s="140"/>
      <c r="Y24" s="159"/>
      <c r="BA24" s="143"/>
      <c r="BB24" s="143"/>
    </row>
    <row r="25" spans="1:54" ht="15.75" hidden="1" thickBot="1">
      <c r="A25" s="139"/>
      <c r="B25" s="192"/>
      <c r="C25" s="16"/>
      <c r="D25" s="16"/>
      <c r="E25" s="16"/>
      <c r="F25" s="400"/>
      <c r="G25" s="401"/>
      <c r="H25" s="138"/>
      <c r="I25" s="318"/>
      <c r="J25" s="319"/>
      <c r="K25" s="138"/>
      <c r="L25" s="320"/>
      <c r="M25" s="321"/>
      <c r="N25" s="322"/>
      <c r="O25" s="16"/>
      <c r="P25" s="16"/>
      <c r="Q25" s="16"/>
      <c r="R25" s="16"/>
      <c r="S25" s="16"/>
      <c r="T25" s="17"/>
      <c r="U25" s="24"/>
      <c r="V25" s="140"/>
      <c r="W25" s="141"/>
      <c r="X25" s="140"/>
      <c r="Y25" s="159"/>
      <c r="BA25" s="143"/>
      <c r="BB25" s="143"/>
    </row>
    <row r="26" spans="1:54" ht="15.75" hidden="1" thickBot="1">
      <c r="A26" s="139"/>
      <c r="B26" s="192"/>
      <c r="C26" s="16"/>
      <c r="D26" s="16"/>
      <c r="E26" s="16"/>
      <c r="F26" s="400"/>
      <c r="G26" s="401"/>
      <c r="H26" s="138"/>
      <c r="I26" s="318"/>
      <c r="J26" s="319"/>
      <c r="K26" s="138"/>
      <c r="L26" s="320"/>
      <c r="M26" s="321"/>
      <c r="N26" s="322"/>
      <c r="O26" s="16"/>
      <c r="P26" s="16"/>
      <c r="Q26" s="16"/>
      <c r="R26" s="16"/>
      <c r="S26" s="16"/>
      <c r="T26" s="17"/>
      <c r="U26" s="24"/>
      <c r="V26" s="140"/>
      <c r="W26" s="141"/>
      <c r="X26" s="140"/>
      <c r="Y26" s="159"/>
      <c r="BA26" s="143"/>
      <c r="BB26" s="143"/>
    </row>
    <row r="27" spans="1:54" ht="9.75" hidden="1" customHeight="1" thickBot="1">
      <c r="A27" s="139"/>
      <c r="B27" s="192"/>
      <c r="C27" s="16"/>
      <c r="D27" s="16"/>
      <c r="E27" s="16"/>
      <c r="F27" s="400"/>
      <c r="G27" s="401"/>
      <c r="H27" s="138"/>
      <c r="I27" s="318"/>
      <c r="J27" s="319"/>
      <c r="K27" s="138"/>
      <c r="L27" s="320"/>
      <c r="M27" s="321"/>
      <c r="N27" s="322"/>
      <c r="O27" s="16"/>
      <c r="P27" s="16"/>
      <c r="Q27" s="16"/>
      <c r="R27" s="16"/>
      <c r="S27" s="16"/>
      <c r="T27" s="17"/>
      <c r="U27" s="24"/>
      <c r="V27" s="140"/>
      <c r="W27" s="141"/>
      <c r="X27" s="140"/>
      <c r="Y27" s="159"/>
      <c r="BA27" s="143"/>
      <c r="BB27" s="143"/>
    </row>
    <row r="28" spans="1:54" ht="24" customHeight="1" thickBot="1">
      <c r="A28" s="334" t="s">
        <v>821</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BA28" s="143"/>
      <c r="BB28" s="143"/>
    </row>
    <row r="29" spans="1:54" ht="21.75" customHeight="1" thickBot="1">
      <c r="A29" s="334" t="s">
        <v>41</v>
      </c>
      <c r="B29" s="334"/>
      <c r="C29" s="334"/>
      <c r="D29" s="334"/>
      <c r="E29" s="334"/>
      <c r="F29" s="334"/>
      <c r="G29" s="334"/>
      <c r="H29" s="334"/>
      <c r="I29" s="334"/>
      <c r="J29" s="334"/>
      <c r="K29" s="334" t="s">
        <v>85</v>
      </c>
      <c r="L29" s="334"/>
      <c r="M29" s="334"/>
      <c r="N29" s="334"/>
      <c r="O29" s="334"/>
      <c r="P29" s="334"/>
      <c r="Q29" s="334"/>
      <c r="R29" s="334"/>
      <c r="S29" s="334"/>
      <c r="T29" s="334"/>
      <c r="U29" s="334"/>
      <c r="V29" s="334"/>
      <c r="W29" s="334"/>
      <c r="X29" s="334"/>
      <c r="Y29" s="334"/>
      <c r="BA29" s="143"/>
      <c r="BB29" s="143"/>
    </row>
    <row r="30" spans="1:54" ht="34.5" customHeight="1" thickBot="1">
      <c r="A30" s="334" t="s">
        <v>47</v>
      </c>
      <c r="B30" s="334"/>
      <c r="C30" s="334"/>
      <c r="D30" s="334"/>
      <c r="E30" s="334"/>
      <c r="F30" s="334" t="s">
        <v>48</v>
      </c>
      <c r="G30" s="334"/>
      <c r="H30" s="334"/>
      <c r="I30" s="334"/>
      <c r="J30" s="334"/>
      <c r="K30" s="335" t="s">
        <v>822</v>
      </c>
      <c r="L30" s="336" t="s">
        <v>826</v>
      </c>
      <c r="M30" s="337"/>
      <c r="N30" s="337"/>
      <c r="O30" s="337"/>
      <c r="P30" s="337"/>
      <c r="Q30" s="337"/>
      <c r="R30" s="337"/>
      <c r="S30" s="337"/>
      <c r="T30" s="337"/>
      <c r="U30" s="337"/>
      <c r="V30" s="337"/>
      <c r="W30" s="337"/>
      <c r="X30" s="337"/>
      <c r="Y30" s="338"/>
      <c r="BA30" s="143"/>
      <c r="BB30" s="143"/>
    </row>
    <row r="31" spans="1:54" ht="24" customHeight="1" thickBot="1">
      <c r="A31" s="334"/>
      <c r="B31" s="334"/>
      <c r="C31" s="334" t="s">
        <v>49</v>
      </c>
      <c r="D31" s="334" t="s">
        <v>50</v>
      </c>
      <c r="E31" s="334" t="s">
        <v>51</v>
      </c>
      <c r="F31" s="334" t="s">
        <v>49</v>
      </c>
      <c r="G31" s="334" t="s">
        <v>52</v>
      </c>
      <c r="H31" s="334"/>
      <c r="I31" s="335" t="s">
        <v>848</v>
      </c>
      <c r="J31" s="334" t="s">
        <v>51</v>
      </c>
      <c r="K31" s="335"/>
      <c r="L31" s="336" t="s">
        <v>831</v>
      </c>
      <c r="M31" s="337"/>
      <c r="N31" s="337"/>
      <c r="O31" s="337"/>
      <c r="P31" s="337"/>
      <c r="Q31" s="338"/>
      <c r="R31" s="339" t="s">
        <v>48</v>
      </c>
      <c r="S31" s="340"/>
      <c r="T31" s="340"/>
      <c r="U31" s="340"/>
      <c r="V31" s="341"/>
      <c r="W31" s="342" t="s">
        <v>824</v>
      </c>
      <c r="X31" s="343"/>
      <c r="Y31" s="346" t="s">
        <v>825</v>
      </c>
      <c r="BA31" s="143"/>
      <c r="BB31" s="143"/>
    </row>
    <row r="32" spans="1:54" ht="45.75" customHeight="1" thickBot="1">
      <c r="A32" s="334"/>
      <c r="B32" s="334"/>
      <c r="C32" s="334"/>
      <c r="D32" s="334"/>
      <c r="E32" s="334"/>
      <c r="F32" s="334"/>
      <c r="G32" s="334"/>
      <c r="H32" s="334"/>
      <c r="I32" s="335"/>
      <c r="J32" s="334"/>
      <c r="K32" s="335"/>
      <c r="L32" s="336" t="s">
        <v>823</v>
      </c>
      <c r="M32" s="338"/>
      <c r="N32" s="336" t="s">
        <v>50</v>
      </c>
      <c r="O32" s="338"/>
      <c r="P32" s="339" t="s">
        <v>51</v>
      </c>
      <c r="Q32" s="341"/>
      <c r="R32" s="186" t="s">
        <v>823</v>
      </c>
      <c r="S32" s="339" t="s">
        <v>52</v>
      </c>
      <c r="T32" s="341"/>
      <c r="U32" s="167" t="s">
        <v>857</v>
      </c>
      <c r="V32" s="185" t="s">
        <v>51</v>
      </c>
      <c r="W32" s="344"/>
      <c r="X32" s="345"/>
      <c r="Y32" s="347"/>
      <c r="BA32" s="143"/>
      <c r="BB32" s="143"/>
    </row>
    <row r="33" spans="1:54" ht="19.5" customHeight="1" thickBot="1">
      <c r="A33" s="348" t="s">
        <v>32</v>
      </c>
      <c r="B33" s="349"/>
      <c r="C33" s="135">
        <v>2168.9</v>
      </c>
      <c r="D33" s="135"/>
      <c r="E33" s="169">
        <f>SUM(C33:D33)</f>
        <v>2168.9</v>
      </c>
      <c r="F33" s="135"/>
      <c r="G33" s="136" t="s">
        <v>854</v>
      </c>
      <c r="H33" s="135"/>
      <c r="I33" s="135"/>
      <c r="J33" s="169">
        <f>SUM(F33:I33)</f>
        <v>0</v>
      </c>
      <c r="K33" s="169">
        <f>E33+J33</f>
        <v>2168.9</v>
      </c>
      <c r="L33" s="350">
        <v>2168.9</v>
      </c>
      <c r="M33" s="351"/>
      <c r="N33" s="350"/>
      <c r="O33" s="351"/>
      <c r="P33" s="352">
        <f>SUM(L33:O33)</f>
        <v>2168.9</v>
      </c>
      <c r="Q33" s="353"/>
      <c r="R33" s="137"/>
      <c r="S33" s="136" t="s">
        <v>849</v>
      </c>
      <c r="T33" s="137"/>
      <c r="U33" s="137"/>
      <c r="V33" s="170">
        <f>SUM(R33,T33,U33)</f>
        <v>0</v>
      </c>
      <c r="W33" s="354">
        <f>SUM(P33,V33)</f>
        <v>2168.9</v>
      </c>
      <c r="X33" s="355"/>
      <c r="Y33" s="171">
        <f>IF(W33=0,0,W33/K33)</f>
        <v>1</v>
      </c>
      <c r="BA33" s="143"/>
      <c r="BB33" s="143"/>
    </row>
    <row r="34" spans="1:54" ht="19.5" customHeight="1" thickBot="1">
      <c r="A34" s="348" t="s">
        <v>33</v>
      </c>
      <c r="B34" s="349"/>
      <c r="C34" s="135">
        <v>2168.9</v>
      </c>
      <c r="D34" s="135"/>
      <c r="E34" s="169">
        <f>SUM(C34:D34)</f>
        <v>2168.9</v>
      </c>
      <c r="F34" s="135"/>
      <c r="G34" s="136" t="s">
        <v>849</v>
      </c>
      <c r="H34" s="135"/>
      <c r="I34" s="135"/>
      <c r="J34" s="169">
        <f>SUM(F34:I34)</f>
        <v>0</v>
      </c>
      <c r="K34" s="169">
        <f>J34+E34</f>
        <v>2168.9</v>
      </c>
      <c r="L34" s="350">
        <v>2122.63</v>
      </c>
      <c r="M34" s="351"/>
      <c r="N34" s="356"/>
      <c r="O34" s="357"/>
      <c r="P34" s="352">
        <f>SUM(L34:O34)</f>
        <v>2122.63</v>
      </c>
      <c r="Q34" s="353"/>
      <c r="R34" s="137"/>
      <c r="S34" s="136" t="s">
        <v>849</v>
      </c>
      <c r="T34" s="137"/>
      <c r="U34" s="137"/>
      <c r="V34" s="170">
        <f>SUM(R34,T34,U34)</f>
        <v>0</v>
      </c>
      <c r="W34" s="354">
        <f>SUM(P34,V34)</f>
        <v>2122.63</v>
      </c>
      <c r="X34" s="355"/>
      <c r="Y34" s="171">
        <f>IF(W34=0,0,W34/K34)</f>
        <v>0.97866660519157178</v>
      </c>
      <c r="BA34" s="143"/>
      <c r="BB34" s="143"/>
    </row>
    <row r="35" spans="1:54" ht="15.75" thickBot="1">
      <c r="A35" s="366" t="s">
        <v>81</v>
      </c>
      <c r="B35" s="367"/>
      <c r="C35" s="367"/>
      <c r="D35" s="367"/>
      <c r="E35" s="367"/>
      <c r="F35" s="367"/>
      <c r="G35" s="367"/>
      <c r="H35" s="367"/>
      <c r="I35" s="367"/>
      <c r="J35" s="367"/>
      <c r="K35" s="367"/>
      <c r="L35" s="367"/>
      <c r="M35" s="367"/>
      <c r="N35" s="367"/>
      <c r="O35" s="367"/>
      <c r="P35" s="367"/>
      <c r="Q35" s="367"/>
      <c r="R35" s="367"/>
      <c r="S35" s="367"/>
      <c r="T35" s="367"/>
      <c r="U35" s="367"/>
      <c r="V35" s="367"/>
      <c r="W35" s="367"/>
      <c r="X35" s="368"/>
      <c r="Y35" s="369"/>
      <c r="BA35" s="143"/>
      <c r="BB35" s="143"/>
    </row>
    <row r="36" spans="1:54" ht="17.25" thickTop="1" thickBot="1">
      <c r="A36" s="402"/>
      <c r="B36" s="403"/>
      <c r="C36" s="415"/>
      <c r="D36" s="416"/>
      <c r="E36" s="416"/>
      <c r="F36" s="416"/>
      <c r="G36" s="416"/>
      <c r="H36" s="416"/>
      <c r="I36" s="416"/>
      <c r="J36" s="416"/>
      <c r="K36" s="416"/>
      <c r="L36" s="416"/>
      <c r="M36" s="416"/>
      <c r="N36" s="416"/>
      <c r="O36" s="416"/>
      <c r="P36" s="416"/>
      <c r="Q36" s="416"/>
      <c r="R36" s="416"/>
      <c r="S36" s="416"/>
      <c r="T36" s="416"/>
      <c r="U36" s="416"/>
      <c r="V36" s="416"/>
      <c r="W36" s="416"/>
      <c r="X36" s="416"/>
      <c r="Y36" s="417"/>
      <c r="BA36" s="143"/>
      <c r="BB36" s="143"/>
    </row>
    <row r="37" spans="1:54" ht="16.5" thickBot="1">
      <c r="A37" s="407"/>
      <c r="B37" s="408"/>
      <c r="C37" s="409"/>
      <c r="D37" s="410"/>
      <c r="E37" s="410"/>
      <c r="F37" s="410"/>
      <c r="G37" s="410"/>
      <c r="H37" s="410"/>
      <c r="I37" s="410"/>
      <c r="J37" s="410"/>
      <c r="K37" s="410"/>
      <c r="L37" s="410"/>
      <c r="M37" s="410"/>
      <c r="N37" s="410"/>
      <c r="O37" s="410"/>
      <c r="P37" s="410"/>
      <c r="Q37" s="410"/>
      <c r="R37" s="410"/>
      <c r="S37" s="410"/>
      <c r="T37" s="410"/>
      <c r="U37" s="410"/>
      <c r="V37" s="410"/>
      <c r="W37" s="410"/>
      <c r="X37" s="410"/>
      <c r="Y37" s="411"/>
      <c r="BA37" s="143"/>
      <c r="BB37" s="143"/>
    </row>
    <row r="38" spans="1:54" ht="15.75" thickTop="1">
      <c r="BA38" s="143"/>
      <c r="BB38" s="143"/>
    </row>
    <row r="39" spans="1:54">
      <c r="C39" s="150"/>
      <c r="BA39" s="143"/>
      <c r="BB39" s="143"/>
    </row>
    <row r="40" spans="1:54">
      <c r="BA40" s="143"/>
      <c r="BB40" s="143"/>
    </row>
    <row r="41" spans="1:54">
      <c r="C41" s="150"/>
      <c r="BA41" s="143"/>
      <c r="BB41" s="143"/>
    </row>
    <row r="42" spans="1:54">
      <c r="BA42" s="143"/>
      <c r="BB42" s="143"/>
    </row>
    <row r="43" spans="1:54">
      <c r="BA43" s="143"/>
      <c r="BB43" s="143"/>
    </row>
    <row r="44" spans="1:54">
      <c r="BA44" s="143"/>
      <c r="BB44" s="143"/>
    </row>
    <row r="45" spans="1:54">
      <c r="BA45" s="143"/>
      <c r="BB45" s="143"/>
    </row>
    <row r="46" spans="1:54">
      <c r="BA46" s="143"/>
      <c r="BB46" s="143"/>
    </row>
    <row r="47" spans="1:54">
      <c r="BA47" s="143"/>
      <c r="BB47" s="143"/>
    </row>
    <row r="48" spans="1:54">
      <c r="BA48" s="143"/>
      <c r="BB48" s="143"/>
    </row>
    <row r="49" spans="53:54">
      <c r="BA49" s="143"/>
      <c r="BB49" s="143"/>
    </row>
    <row r="50" spans="53:54">
      <c r="BA50" s="143"/>
      <c r="BB50" s="143"/>
    </row>
    <row r="51" spans="53:54">
      <c r="BA51" s="143"/>
      <c r="BB51" s="143"/>
    </row>
    <row r="52" spans="53:54">
      <c r="BA52" s="143"/>
      <c r="BB52" s="143"/>
    </row>
    <row r="53" spans="53:54">
      <c r="BA53" s="143"/>
      <c r="BB53" s="143"/>
    </row>
    <row r="54" spans="53:54">
      <c r="BA54" s="143"/>
      <c r="BB54" s="143"/>
    </row>
    <row r="55" spans="53:54">
      <c r="BA55" s="143"/>
      <c r="BB55" s="143"/>
    </row>
    <row r="56" spans="53:54">
      <c r="BA56" s="143"/>
      <c r="BB56" s="143"/>
    </row>
    <row r="57" spans="53:54">
      <c r="BA57" s="143"/>
      <c r="BB57" s="143"/>
    </row>
    <row r="58" spans="53:54">
      <c r="BA58" s="143"/>
      <c r="BB58" s="143"/>
    </row>
    <row r="59" spans="53:54">
      <c r="BA59" s="143"/>
      <c r="BB59" s="143"/>
    </row>
    <row r="60" spans="53:54">
      <c r="BA60" s="143"/>
      <c r="BB60" s="143"/>
    </row>
    <row r="61" spans="53:54">
      <c r="BA61" s="143"/>
      <c r="BB61" s="143"/>
    </row>
    <row r="62" spans="53:54">
      <c r="BA62" s="143"/>
      <c r="BB62" s="143"/>
    </row>
    <row r="63" spans="53:54">
      <c r="BA63" s="143"/>
      <c r="BB63" s="143"/>
    </row>
    <row r="64" spans="53:54">
      <c r="BA64" s="143"/>
      <c r="BB64" s="143"/>
    </row>
    <row r="65" spans="53:54">
      <c r="BA65" s="143"/>
      <c r="BB65" s="143"/>
    </row>
    <row r="66" spans="53:54">
      <c r="BA66" s="143"/>
      <c r="BB66" s="143"/>
    </row>
    <row r="67" spans="53:54">
      <c r="BA67" s="143"/>
      <c r="BB67" s="143"/>
    </row>
    <row r="68" spans="53:54">
      <c r="BA68" s="143"/>
      <c r="BB68" s="143"/>
    </row>
    <row r="69" spans="53:54">
      <c r="BA69" s="143"/>
      <c r="BB69" s="143"/>
    </row>
    <row r="70" spans="53:54">
      <c r="BA70" s="143"/>
      <c r="BB70" s="143"/>
    </row>
    <row r="71" spans="53:54">
      <c r="BA71" s="143"/>
      <c r="BB71" s="143"/>
    </row>
    <row r="72" spans="53:54">
      <c r="BA72" s="143"/>
      <c r="BB72" s="143"/>
    </row>
    <row r="73" spans="53:54">
      <c r="BA73" s="143"/>
      <c r="BB73" s="143"/>
    </row>
    <row r="74" spans="53:54">
      <c r="BA74" s="143"/>
      <c r="BB74" s="143"/>
    </row>
    <row r="75" spans="53:54">
      <c r="BA75" s="143"/>
      <c r="BB75" s="143"/>
    </row>
    <row r="76" spans="53:54">
      <c r="BA76" s="143"/>
      <c r="BB76" s="143"/>
    </row>
    <row r="77" spans="53:54">
      <c r="BA77" s="143"/>
      <c r="BB77" s="143"/>
    </row>
    <row r="78" spans="53:54">
      <c r="BA78" s="143"/>
      <c r="BB78" s="143"/>
    </row>
    <row r="79" spans="53:54">
      <c r="BA79" s="143"/>
      <c r="BB79" s="143"/>
    </row>
    <row r="80" spans="53: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996" spans="53:69" ht="15.75" thickBot="1">
      <c r="BA996" s="31" t="s">
        <v>152</v>
      </c>
      <c r="BB996" s="65" t="s">
        <v>790</v>
      </c>
      <c r="BC996" s="387" t="s">
        <v>153</v>
      </c>
      <c r="BD996" s="387"/>
      <c r="BE996" s="387"/>
      <c r="BF996" s="387"/>
      <c r="BG996" s="71" t="s">
        <v>331</v>
      </c>
      <c r="BH996" s="71" t="s">
        <v>332</v>
      </c>
      <c r="BI996" s="70" t="s">
        <v>330</v>
      </c>
      <c r="BJ996" s="142" t="s">
        <v>407</v>
      </c>
      <c r="BK996" s="79" t="s">
        <v>555</v>
      </c>
      <c r="BL996" s="79" t="s">
        <v>39</v>
      </c>
      <c r="BM996" s="79" t="s">
        <v>40</v>
      </c>
      <c r="BN996" s="80" t="s">
        <v>556</v>
      </c>
      <c r="BO996" s="112" t="s">
        <v>56</v>
      </c>
      <c r="BP996" s="113" t="s">
        <v>796</v>
      </c>
      <c r="BQ996" s="113"/>
    </row>
    <row r="997" spans="53:69" ht="15.75">
      <c r="BA997" s="31" t="str">
        <f t="shared" ref="BA997:BA1039" si="0">MID(BB997,1,4)</f>
        <v>E011</v>
      </c>
      <c r="BB997" s="25" t="s">
        <v>96</v>
      </c>
      <c r="BC997" s="42" t="s">
        <v>241</v>
      </c>
      <c r="BD997" s="43" t="s">
        <v>243</v>
      </c>
      <c r="BE997" s="44" t="s">
        <v>154</v>
      </c>
      <c r="BF997" s="45" t="s">
        <v>155</v>
      </c>
      <c r="BG997" s="142" t="s">
        <v>333</v>
      </c>
      <c r="BH997" s="73" t="s">
        <v>338</v>
      </c>
      <c r="BI997" s="142" t="s">
        <v>286</v>
      </c>
      <c r="BJ997" s="75" t="s">
        <v>177</v>
      </c>
      <c r="BK997" s="142" t="s">
        <v>412</v>
      </c>
      <c r="BN997" s="183" t="s">
        <v>557</v>
      </c>
      <c r="BO997" s="81" t="s">
        <v>793</v>
      </c>
      <c r="BP997" s="127" t="s">
        <v>806</v>
      </c>
      <c r="BQ997" s="115"/>
    </row>
    <row r="998" spans="53:69" ht="15.75">
      <c r="BA998" s="31" t="str">
        <f t="shared" si="0"/>
        <v>E012</v>
      </c>
      <c r="BB998" s="26" t="s">
        <v>97</v>
      </c>
      <c r="BC998" s="388" t="s">
        <v>232</v>
      </c>
      <c r="BD998" s="389" t="s">
        <v>157</v>
      </c>
      <c r="BE998" s="46" t="s">
        <v>158</v>
      </c>
      <c r="BF998" s="183"/>
      <c r="BG998" s="142" t="s">
        <v>334</v>
      </c>
      <c r="BH998" s="73" t="s">
        <v>339</v>
      </c>
      <c r="BI998" s="142" t="s">
        <v>287</v>
      </c>
      <c r="BJ998" s="75" t="s">
        <v>244</v>
      </c>
      <c r="BK998" s="142" t="s">
        <v>413</v>
      </c>
      <c r="BL998" s="78" t="s">
        <v>414</v>
      </c>
      <c r="BM998" s="142" t="s">
        <v>415</v>
      </c>
      <c r="BN998" s="183" t="s">
        <v>558</v>
      </c>
      <c r="BO998" s="82" t="s">
        <v>791</v>
      </c>
      <c r="BP998" s="127" t="s">
        <v>798</v>
      </c>
      <c r="BQ998" s="115"/>
    </row>
    <row r="999" spans="53:69" ht="15.75">
      <c r="BA999" s="31" t="str">
        <f t="shared" si="0"/>
        <v>E013</v>
      </c>
      <c r="BB999" s="26" t="s">
        <v>98</v>
      </c>
      <c r="BC999" s="388"/>
      <c r="BD999" s="389"/>
      <c r="BE999" s="46" t="s">
        <v>159</v>
      </c>
      <c r="BF999" s="183"/>
      <c r="BG999" s="142" t="s">
        <v>335</v>
      </c>
      <c r="BH999" s="73" t="s">
        <v>340</v>
      </c>
      <c r="BI999" s="142" t="s">
        <v>288</v>
      </c>
      <c r="BJ999" s="75" t="s">
        <v>408</v>
      </c>
      <c r="BK999" s="142" t="s">
        <v>416</v>
      </c>
      <c r="BL999" s="142" t="s">
        <v>417</v>
      </c>
      <c r="BM999" s="142" t="s">
        <v>418</v>
      </c>
      <c r="BN999" s="183" t="s">
        <v>559</v>
      </c>
      <c r="BO999" s="83" t="s">
        <v>792</v>
      </c>
      <c r="BP999" s="127" t="s">
        <v>799</v>
      </c>
      <c r="BQ999" s="117"/>
    </row>
    <row r="1000" spans="53:69" ht="30">
      <c r="BA1000" s="31" t="str">
        <f t="shared" si="0"/>
        <v>E015</v>
      </c>
      <c r="BB1000" s="32" t="s">
        <v>95</v>
      </c>
      <c r="BC1000" s="388" t="s">
        <v>233</v>
      </c>
      <c r="BD1000" s="389" t="s">
        <v>264</v>
      </c>
      <c r="BE1000" s="47" t="s">
        <v>161</v>
      </c>
      <c r="BF1000" s="390"/>
      <c r="BG1000" s="142" t="s">
        <v>336</v>
      </c>
      <c r="BH1000" s="73" t="s">
        <v>341</v>
      </c>
      <c r="BI1000" s="142" t="s">
        <v>289</v>
      </c>
      <c r="BJ1000" s="75" t="s">
        <v>245</v>
      </c>
      <c r="BK1000" s="142" t="s">
        <v>419</v>
      </c>
      <c r="BL1000" s="142" t="s">
        <v>420</v>
      </c>
      <c r="BM1000" s="142" t="s">
        <v>421</v>
      </c>
      <c r="BN1000" s="183" t="s">
        <v>560</v>
      </c>
      <c r="BO1000" s="81" t="s">
        <v>199</v>
      </c>
      <c r="BP1000" s="127" t="s">
        <v>858</v>
      </c>
      <c r="BQ1000" s="117"/>
    </row>
    <row r="1001" spans="53:69" ht="30">
      <c r="BA1001" s="31" t="str">
        <f t="shared" si="0"/>
        <v>E021</v>
      </c>
      <c r="BB1001" s="26" t="s">
        <v>104</v>
      </c>
      <c r="BC1001" s="388"/>
      <c r="BD1001" s="389"/>
      <c r="BE1001" s="48" t="s">
        <v>162</v>
      </c>
      <c r="BF1001" s="390"/>
      <c r="BG1001" s="142" t="s">
        <v>337</v>
      </c>
      <c r="BH1001" s="73" t="s">
        <v>342</v>
      </c>
      <c r="BI1001" s="142" t="s">
        <v>290</v>
      </c>
      <c r="BJ1001" s="75" t="s">
        <v>246</v>
      </c>
      <c r="BL1001" s="142" t="s">
        <v>422</v>
      </c>
      <c r="BM1001" s="142" t="s">
        <v>423</v>
      </c>
      <c r="BN1001" s="183" t="s">
        <v>561</v>
      </c>
      <c r="BO1001" s="82" t="s">
        <v>794</v>
      </c>
      <c r="BP1001" s="127" t="s">
        <v>800</v>
      </c>
      <c r="BQ1001" s="118"/>
    </row>
    <row r="1002" spans="53:69" ht="30">
      <c r="BA1002" s="31" t="str">
        <f t="shared" si="0"/>
        <v>E031</v>
      </c>
      <c r="BB1002" s="128" t="s">
        <v>106</v>
      </c>
      <c r="BC1002" s="388"/>
      <c r="BD1002" s="389"/>
      <c r="BE1002" s="48" t="s">
        <v>163</v>
      </c>
      <c r="BF1002" s="390"/>
      <c r="BG1002" s="143"/>
      <c r="BH1002" s="73" t="s">
        <v>343</v>
      </c>
      <c r="BI1002" s="142" t="s">
        <v>291</v>
      </c>
      <c r="BJ1002" s="75" t="s">
        <v>247</v>
      </c>
      <c r="BL1002" s="142" t="s">
        <v>424</v>
      </c>
      <c r="BM1002" s="142" t="s">
        <v>425</v>
      </c>
      <c r="BN1002" s="183" t="s">
        <v>562</v>
      </c>
      <c r="BO1002" s="83" t="s">
        <v>329</v>
      </c>
      <c r="BP1002" s="127" t="s">
        <v>801</v>
      </c>
      <c r="BQ1002" s="118"/>
    </row>
    <row r="1003" spans="53:69" ht="15.75">
      <c r="BA1003" s="31" t="str">
        <f t="shared" si="0"/>
        <v>S034</v>
      </c>
      <c r="BB1003" s="128" t="s">
        <v>808</v>
      </c>
      <c r="BC1003" s="388"/>
      <c r="BD1003" s="389"/>
      <c r="BE1003" s="49" t="s">
        <v>164</v>
      </c>
      <c r="BF1003" s="390"/>
      <c r="BG1003" s="143"/>
      <c r="BH1003" s="73" t="s">
        <v>344</v>
      </c>
      <c r="BI1003" s="142" t="s">
        <v>292</v>
      </c>
      <c r="BJ1003" s="75" t="s">
        <v>248</v>
      </c>
      <c r="BL1003" s="142" t="s">
        <v>426</v>
      </c>
      <c r="BM1003" s="142" t="s">
        <v>427</v>
      </c>
      <c r="BN1003" s="183" t="s">
        <v>563</v>
      </c>
      <c r="BO1003" s="81"/>
      <c r="BP1003" s="127" t="s">
        <v>802</v>
      </c>
      <c r="BQ1003" s="118"/>
    </row>
    <row r="1004" spans="53:69">
      <c r="BA1004" s="31" t="str">
        <f t="shared" si="0"/>
        <v>E035</v>
      </c>
      <c r="BB1004" s="129" t="s">
        <v>809</v>
      </c>
      <c r="BC1004" s="383" t="s">
        <v>234</v>
      </c>
      <c r="BD1004" s="384" t="s">
        <v>166</v>
      </c>
      <c r="BE1004" s="50" t="s">
        <v>167</v>
      </c>
      <c r="BF1004" s="183"/>
      <c r="BG1004" s="143"/>
      <c r="BH1004" s="142" t="s">
        <v>345</v>
      </c>
      <c r="BI1004" s="142" t="s">
        <v>293</v>
      </c>
      <c r="BJ1004" s="75" t="s">
        <v>249</v>
      </c>
      <c r="BL1004" s="142" t="s">
        <v>428</v>
      </c>
      <c r="BM1004" s="142" t="s">
        <v>429</v>
      </c>
      <c r="BN1004" s="183" t="s">
        <v>564</v>
      </c>
      <c r="BO1004" s="83"/>
      <c r="BP1004" s="127" t="s">
        <v>803</v>
      </c>
      <c r="BQ1004" s="118"/>
    </row>
    <row r="1005" spans="53:69">
      <c r="BA1005" s="31" t="str">
        <f t="shared" si="0"/>
        <v>E036</v>
      </c>
      <c r="BB1005" s="55" t="s">
        <v>810</v>
      </c>
      <c r="BC1005" s="383"/>
      <c r="BD1005" s="384"/>
      <c r="BE1005" s="50" t="s">
        <v>168</v>
      </c>
      <c r="BF1005" s="183"/>
      <c r="BG1005" s="143"/>
      <c r="BH1005" s="142" t="s">
        <v>346</v>
      </c>
      <c r="BI1005" s="142" t="s">
        <v>294</v>
      </c>
      <c r="BJ1005" s="75" t="s">
        <v>250</v>
      </c>
      <c r="BL1005" s="142" t="s">
        <v>430</v>
      </c>
      <c r="BM1005" s="142" t="s">
        <v>431</v>
      </c>
      <c r="BN1005" s="183" t="s">
        <v>565</v>
      </c>
      <c r="BO1005" s="82"/>
      <c r="BP1005" s="127" t="s">
        <v>804</v>
      </c>
      <c r="BQ1005" s="118"/>
    </row>
    <row r="1006" spans="53:69" ht="15.75">
      <c r="BA1006" s="31" t="str">
        <f t="shared" si="0"/>
        <v>F037</v>
      </c>
      <c r="BB1006" s="55" t="s">
        <v>811</v>
      </c>
      <c r="BC1006" s="383"/>
      <c r="BD1006" s="384"/>
      <c r="BE1006" s="51" t="s">
        <v>169</v>
      </c>
      <c r="BF1006" s="183"/>
      <c r="BG1006" s="143"/>
      <c r="BH1006" s="142" t="s">
        <v>347</v>
      </c>
      <c r="BI1006" s="142" t="s">
        <v>295</v>
      </c>
      <c r="BJ1006" s="75" t="s">
        <v>252</v>
      </c>
      <c r="BL1006" s="142" t="s">
        <v>432</v>
      </c>
      <c r="BM1006" s="142" t="s">
        <v>433</v>
      </c>
      <c r="BN1006" s="183" t="s">
        <v>830</v>
      </c>
      <c r="BO1006" s="83"/>
      <c r="BP1006" s="127" t="s">
        <v>805</v>
      </c>
      <c r="BQ1006" s="118"/>
    </row>
    <row r="1007" spans="53:69" ht="15.75">
      <c r="BA1007" s="31" t="str">
        <f t="shared" si="0"/>
        <v>PA17</v>
      </c>
      <c r="BB1007" s="130" t="s">
        <v>107</v>
      </c>
      <c r="BC1007" s="383"/>
      <c r="BD1007" s="384"/>
      <c r="BE1007" s="49" t="s">
        <v>170</v>
      </c>
      <c r="BF1007" s="183"/>
      <c r="BG1007" s="143"/>
      <c r="BH1007" s="142" t="s">
        <v>348</v>
      </c>
      <c r="BI1007" s="142" t="s">
        <v>296</v>
      </c>
      <c r="BJ1007" s="75" t="s">
        <v>409</v>
      </c>
      <c r="BL1007" s="142" t="s">
        <v>434</v>
      </c>
      <c r="BM1007" s="142" t="s">
        <v>435</v>
      </c>
      <c r="BN1007" s="183" t="s">
        <v>566</v>
      </c>
      <c r="BO1007" s="83"/>
      <c r="BP1007" s="127" t="s">
        <v>807</v>
      </c>
      <c r="BQ1007" s="118"/>
    </row>
    <row r="1008" spans="53:69" ht="15.75">
      <c r="BA1008" s="31" t="str">
        <f t="shared" si="0"/>
        <v>P123</v>
      </c>
      <c r="BB1008" s="128" t="s">
        <v>141</v>
      </c>
      <c r="BC1008" s="383"/>
      <c r="BD1008" s="384"/>
      <c r="BE1008" s="49" t="s">
        <v>171</v>
      </c>
      <c r="BF1008" s="183"/>
      <c r="BG1008" s="143"/>
      <c r="BH1008" s="142" t="s">
        <v>349</v>
      </c>
      <c r="BI1008" s="142" t="s">
        <v>297</v>
      </c>
      <c r="BJ1008" s="75" t="s">
        <v>195</v>
      </c>
      <c r="BL1008" s="142" t="s">
        <v>436</v>
      </c>
      <c r="BM1008" s="142" t="s">
        <v>437</v>
      </c>
      <c r="BN1008" s="183" t="s">
        <v>567</v>
      </c>
      <c r="BO1008" s="83"/>
      <c r="BP1008" s="127" t="s">
        <v>797</v>
      </c>
      <c r="BQ1008" s="119"/>
    </row>
    <row r="1009" spans="53:69" ht="15.75">
      <c r="BA1009" s="31" t="str">
        <f t="shared" si="0"/>
        <v>E043</v>
      </c>
      <c r="BB1009" s="131" t="s">
        <v>813</v>
      </c>
      <c r="BC1009" s="383"/>
      <c r="BD1009" s="384"/>
      <c r="BE1009" s="49" t="s">
        <v>172</v>
      </c>
      <c r="BF1009" s="183"/>
      <c r="BG1009" s="143"/>
      <c r="BH1009" s="142" t="s">
        <v>350</v>
      </c>
      <c r="BI1009" s="142" t="s">
        <v>298</v>
      </c>
      <c r="BJ1009" s="75" t="s">
        <v>410</v>
      </c>
      <c r="BL1009" s="142" t="s">
        <v>438</v>
      </c>
      <c r="BM1009" s="142" t="s">
        <v>439</v>
      </c>
      <c r="BN1009" s="183" t="s">
        <v>568</v>
      </c>
      <c r="BO1009" s="84"/>
      <c r="BP1009" s="118"/>
      <c r="BQ1009" s="119"/>
    </row>
    <row r="1010" spans="53:69" ht="31.5">
      <c r="BA1010" s="31" t="str">
        <f t="shared" si="0"/>
        <v>E044</v>
      </c>
      <c r="BB1010" s="131" t="s">
        <v>814</v>
      </c>
      <c r="BC1010" s="383"/>
      <c r="BD1010" s="384"/>
      <c r="BE1010" s="49" t="s">
        <v>173</v>
      </c>
      <c r="BF1010" s="183"/>
      <c r="BG1010" s="143"/>
      <c r="BH1010" s="142" t="s">
        <v>351</v>
      </c>
      <c r="BI1010" s="142" t="s">
        <v>299</v>
      </c>
      <c r="BJ1010" s="75" t="s">
        <v>254</v>
      </c>
      <c r="BL1010" s="142" t="s">
        <v>440</v>
      </c>
      <c r="BM1010" s="142" t="s">
        <v>441</v>
      </c>
      <c r="BN1010" s="183" t="s">
        <v>569</v>
      </c>
      <c r="BO1010" s="81"/>
      <c r="BP1010" s="121"/>
      <c r="BQ1010" s="120"/>
    </row>
    <row r="1011" spans="53:69" ht="15.75">
      <c r="BA1011" s="31" t="str">
        <f t="shared" si="0"/>
        <v>E045</v>
      </c>
      <c r="BB1011" s="131" t="s">
        <v>815</v>
      </c>
      <c r="BC1011" s="383"/>
      <c r="BD1011" s="384"/>
      <c r="BE1011" s="49" t="s">
        <v>174</v>
      </c>
      <c r="BF1011" s="183"/>
      <c r="BG1011" s="143"/>
      <c r="BH1011" s="142" t="s">
        <v>352</v>
      </c>
      <c r="BI1011" s="142" t="s">
        <v>300</v>
      </c>
      <c r="BJ1011" s="75" t="s">
        <v>256</v>
      </c>
      <c r="BL1011" s="142" t="s">
        <v>442</v>
      </c>
      <c r="BM1011" s="142" t="s">
        <v>443</v>
      </c>
      <c r="BN1011" s="183" t="s">
        <v>570</v>
      </c>
      <c r="BO1011" s="83"/>
      <c r="BP1011" s="122"/>
      <c r="BQ1011" s="120"/>
    </row>
    <row r="1012" spans="53:69" ht="31.5">
      <c r="BA1012" s="31" t="str">
        <f t="shared" si="0"/>
        <v>PA07</v>
      </c>
      <c r="BB1012" s="128" t="s">
        <v>111</v>
      </c>
      <c r="BC1012" s="383"/>
      <c r="BD1012" s="384"/>
      <c r="BE1012" s="49" t="s">
        <v>175</v>
      </c>
      <c r="BF1012" s="183"/>
      <c r="BG1012" s="143"/>
      <c r="BH1012" s="142" t="s">
        <v>353</v>
      </c>
      <c r="BI1012" s="142" t="s">
        <v>301</v>
      </c>
      <c r="BJ1012" s="75" t="s">
        <v>255</v>
      </c>
      <c r="BL1012" s="142" t="s">
        <v>444</v>
      </c>
      <c r="BM1012" s="142" t="s">
        <v>445</v>
      </c>
      <c r="BN1012" s="183" t="s">
        <v>571</v>
      </c>
      <c r="BO1012" s="81"/>
      <c r="BP1012" s="123"/>
      <c r="BQ1012" s="120"/>
    </row>
    <row r="1013" spans="53:69" ht="15.75">
      <c r="BA1013" s="31" t="str">
        <f t="shared" si="0"/>
        <v>E061</v>
      </c>
      <c r="BB1013" s="28" t="s">
        <v>112</v>
      </c>
      <c r="BC1013" s="63" t="s">
        <v>235</v>
      </c>
      <c r="BD1013" s="53" t="s">
        <v>177</v>
      </c>
      <c r="BE1013" s="54" t="s">
        <v>178</v>
      </c>
      <c r="BF1013" s="55" t="s">
        <v>179</v>
      </c>
      <c r="BG1013" s="72"/>
      <c r="BH1013" s="74" t="s">
        <v>354</v>
      </c>
      <c r="BI1013" s="142" t="s">
        <v>302</v>
      </c>
      <c r="BJ1013" s="75" t="s">
        <v>257</v>
      </c>
      <c r="BL1013" s="142" t="s">
        <v>446</v>
      </c>
      <c r="BM1013" s="142" t="s">
        <v>447</v>
      </c>
      <c r="BN1013" s="183" t="s">
        <v>572</v>
      </c>
      <c r="BO1013" s="83"/>
      <c r="BP1013" s="115"/>
      <c r="BQ1013" s="121"/>
    </row>
    <row r="1014" spans="53:69" ht="15.75">
      <c r="BA1014" s="31" t="str">
        <f t="shared" si="0"/>
        <v>E062</v>
      </c>
      <c r="BB1014" s="28" t="s">
        <v>113</v>
      </c>
      <c r="BC1014" s="63" t="s">
        <v>236</v>
      </c>
      <c r="BD1014" s="53" t="s">
        <v>181</v>
      </c>
      <c r="BE1014" s="54" t="s">
        <v>178</v>
      </c>
      <c r="BF1014" s="55" t="s">
        <v>179</v>
      </c>
      <c r="BG1014" s="72"/>
      <c r="BH1014" s="142" t="s">
        <v>355</v>
      </c>
      <c r="BI1014" s="142" t="s">
        <v>303</v>
      </c>
      <c r="BJ1014" s="75" t="s">
        <v>258</v>
      </c>
      <c r="BL1014" s="142" t="s">
        <v>448</v>
      </c>
      <c r="BM1014" s="142" t="s">
        <v>449</v>
      </c>
      <c r="BN1014" s="183" t="s">
        <v>573</v>
      </c>
      <c r="BO1014" s="85"/>
      <c r="BP1014" s="121"/>
      <c r="BQ1014" s="121"/>
    </row>
    <row r="1015" spans="53:69" ht="15.75">
      <c r="BA1015" s="31" t="str">
        <f t="shared" si="0"/>
        <v>E063</v>
      </c>
      <c r="BB1015" s="28" t="s">
        <v>114</v>
      </c>
      <c r="BC1015" s="63" t="s">
        <v>237</v>
      </c>
      <c r="BD1015" s="53" t="s">
        <v>183</v>
      </c>
      <c r="BE1015" s="54" t="s">
        <v>178</v>
      </c>
      <c r="BF1015" s="55" t="s">
        <v>179</v>
      </c>
      <c r="BG1015" s="72"/>
      <c r="BH1015" s="142" t="s">
        <v>356</v>
      </c>
      <c r="BI1015" s="142" t="s">
        <v>304</v>
      </c>
      <c r="BJ1015" s="75" t="s">
        <v>259</v>
      </c>
      <c r="BL1015" s="142" t="s">
        <v>450</v>
      </c>
      <c r="BM1015" s="142" t="s">
        <v>451</v>
      </c>
      <c r="BN1015" s="183" t="s">
        <v>574</v>
      </c>
      <c r="BO1015" s="86"/>
      <c r="BP1015" s="123"/>
      <c r="BQ1015" s="122"/>
    </row>
    <row r="1016" spans="53:69" ht="15.75">
      <c r="BA1016" s="31" t="str">
        <f t="shared" si="0"/>
        <v>E064</v>
      </c>
      <c r="BB1016" s="28" t="s">
        <v>115</v>
      </c>
      <c r="BC1016" s="63" t="s">
        <v>238</v>
      </c>
      <c r="BD1016" s="53" t="s">
        <v>72</v>
      </c>
      <c r="BE1016" s="54" t="s">
        <v>178</v>
      </c>
      <c r="BF1016" s="55" t="s">
        <v>179</v>
      </c>
      <c r="BG1016" s="72"/>
      <c r="BH1016" s="142" t="s">
        <v>357</v>
      </c>
      <c r="BI1016" s="142" t="s">
        <v>305</v>
      </c>
      <c r="BJ1016" s="76" t="s">
        <v>260</v>
      </c>
      <c r="BL1016" s="142" t="s">
        <v>452</v>
      </c>
      <c r="BM1016" s="142" t="s">
        <v>453</v>
      </c>
      <c r="BN1016" s="183" t="s">
        <v>575</v>
      </c>
      <c r="BO1016" s="87"/>
      <c r="BP1016" s="119"/>
      <c r="BQ1016" s="122"/>
    </row>
    <row r="1017" spans="53:69" ht="30">
      <c r="BA1017" s="31" t="str">
        <f t="shared" si="0"/>
        <v>E065</v>
      </c>
      <c r="BB1017" s="28" t="s">
        <v>116</v>
      </c>
      <c r="BC1017" s="63" t="s">
        <v>239</v>
      </c>
      <c r="BD1017" s="53" t="s">
        <v>186</v>
      </c>
      <c r="BE1017" s="54" t="s">
        <v>178</v>
      </c>
      <c r="BF1017" s="55" t="s">
        <v>179</v>
      </c>
      <c r="BG1017" s="72"/>
      <c r="BH1017" s="74" t="s">
        <v>358</v>
      </c>
      <c r="BI1017" s="142" t="s">
        <v>306</v>
      </c>
      <c r="BJ1017" s="77" t="s">
        <v>411</v>
      </c>
      <c r="BL1017" s="142" t="s">
        <v>454</v>
      </c>
      <c r="BM1017" s="142" t="s">
        <v>455</v>
      </c>
      <c r="BN1017" s="183" t="s">
        <v>576</v>
      </c>
      <c r="BO1017" s="85"/>
      <c r="BP1017" s="124"/>
      <c r="BQ1017" s="121"/>
    </row>
    <row r="1018" spans="53:69" ht="15.75">
      <c r="BA1018" s="31" t="str">
        <f t="shared" si="0"/>
        <v>E066</v>
      </c>
      <c r="BB1018" s="28" t="s">
        <v>117</v>
      </c>
      <c r="BC1018" s="63" t="s">
        <v>240</v>
      </c>
      <c r="BD1018" s="53" t="s">
        <v>188</v>
      </c>
      <c r="BE1018" s="54" t="s">
        <v>178</v>
      </c>
      <c r="BF1018" s="55" t="s">
        <v>179</v>
      </c>
      <c r="BG1018" s="72"/>
      <c r="BH1018" s="142" t="s">
        <v>359</v>
      </c>
      <c r="BI1018" s="142" t="s">
        <v>307</v>
      </c>
      <c r="BL1018" s="142" t="s">
        <v>456</v>
      </c>
      <c r="BM1018" s="142" t="s">
        <v>457</v>
      </c>
      <c r="BN1018" s="183" t="s">
        <v>577</v>
      </c>
      <c r="BO1018" s="88"/>
      <c r="BP1018" s="117"/>
      <c r="BQ1018" s="121"/>
    </row>
    <row r="1019" spans="53:69" ht="15.75">
      <c r="BA1019" s="31" t="str">
        <f t="shared" si="0"/>
        <v>E067</v>
      </c>
      <c r="BB1019" s="28" t="s">
        <v>118</v>
      </c>
      <c r="BC1019" s="64" t="s">
        <v>213</v>
      </c>
      <c r="BD1019" s="53" t="s">
        <v>189</v>
      </c>
      <c r="BE1019" s="54" t="s">
        <v>178</v>
      </c>
      <c r="BF1019" s="55" t="s">
        <v>179</v>
      </c>
      <c r="BG1019" s="72"/>
      <c r="BH1019" s="142" t="s">
        <v>360</v>
      </c>
      <c r="BI1019" s="142" t="s">
        <v>308</v>
      </c>
      <c r="BL1019" s="142" t="s">
        <v>458</v>
      </c>
      <c r="BM1019" s="142" t="s">
        <v>459</v>
      </c>
      <c r="BN1019" s="183" t="s">
        <v>578</v>
      </c>
      <c r="BO1019" s="83"/>
      <c r="BP1019" s="114"/>
      <c r="BQ1019" s="122"/>
    </row>
    <row r="1020" spans="53:69" ht="15.75">
      <c r="BA1020" s="31" t="str">
        <f t="shared" si="0"/>
        <v>E071</v>
      </c>
      <c r="BB1020" s="28" t="s">
        <v>120</v>
      </c>
      <c r="BC1020" s="64" t="s">
        <v>214</v>
      </c>
      <c r="BD1020" s="53" t="s">
        <v>190</v>
      </c>
      <c r="BE1020" s="54" t="s">
        <v>178</v>
      </c>
      <c r="BF1020" s="55" t="s">
        <v>179</v>
      </c>
      <c r="BG1020" s="72"/>
      <c r="BH1020" s="142" t="s">
        <v>361</v>
      </c>
      <c r="BI1020" s="142" t="s">
        <v>309</v>
      </c>
      <c r="BL1020" s="142" t="s">
        <v>460</v>
      </c>
      <c r="BM1020" s="142" t="s">
        <v>461</v>
      </c>
      <c r="BN1020" s="183" t="s">
        <v>579</v>
      </c>
      <c r="BO1020" s="89"/>
      <c r="BP1020" s="114"/>
      <c r="BQ1020" s="122"/>
    </row>
    <row r="1021" spans="53:69" ht="15.75">
      <c r="BA1021" s="31" t="str">
        <f t="shared" si="0"/>
        <v>E072</v>
      </c>
      <c r="BB1021" s="28" t="s">
        <v>121</v>
      </c>
      <c r="BC1021" s="64" t="s">
        <v>215</v>
      </c>
      <c r="BD1021" s="53" t="s">
        <v>191</v>
      </c>
      <c r="BE1021" s="54" t="s">
        <v>178</v>
      </c>
      <c r="BF1021" s="55" t="s">
        <v>179</v>
      </c>
      <c r="BG1021" s="72"/>
      <c r="BH1021" s="142" t="s">
        <v>362</v>
      </c>
      <c r="BI1021" s="142" t="s">
        <v>310</v>
      </c>
      <c r="BL1021" s="142" t="s">
        <v>462</v>
      </c>
      <c r="BM1021" s="142" t="s">
        <v>463</v>
      </c>
      <c r="BN1021" s="183" t="s">
        <v>580</v>
      </c>
      <c r="BO1021" s="90"/>
      <c r="BP1021" s="116"/>
      <c r="BQ1021" s="121"/>
    </row>
    <row r="1022" spans="53:69" ht="15.75">
      <c r="BA1022" s="31" t="str">
        <f t="shared" si="0"/>
        <v>E073</v>
      </c>
      <c r="BB1022" s="28" t="s">
        <v>122</v>
      </c>
      <c r="BC1022" s="64" t="s">
        <v>216</v>
      </c>
      <c r="BD1022" s="53" t="s">
        <v>192</v>
      </c>
      <c r="BE1022" s="54" t="s">
        <v>178</v>
      </c>
      <c r="BF1022" s="55" t="s">
        <v>179</v>
      </c>
      <c r="BG1022" s="72"/>
      <c r="BH1022" s="142" t="s">
        <v>363</v>
      </c>
      <c r="BI1022" s="142" t="s">
        <v>311</v>
      </c>
      <c r="BL1022" s="142" t="s">
        <v>464</v>
      </c>
      <c r="BM1022" s="142" t="s">
        <v>465</v>
      </c>
      <c r="BN1022" s="183" t="s">
        <v>581</v>
      </c>
      <c r="BO1022" s="89"/>
      <c r="BP1022" s="116"/>
      <c r="BQ1022" s="121"/>
    </row>
    <row r="1023" spans="53:69" ht="15.75">
      <c r="BA1023" s="31" t="str">
        <f t="shared" si="0"/>
        <v>E082</v>
      </c>
      <c r="BB1023" s="34" t="s">
        <v>146</v>
      </c>
      <c r="BC1023" s="64" t="s">
        <v>217</v>
      </c>
      <c r="BD1023" s="53" t="s">
        <v>193</v>
      </c>
      <c r="BE1023" s="54" t="s">
        <v>178</v>
      </c>
      <c r="BF1023" s="55" t="s">
        <v>179</v>
      </c>
      <c r="BG1023" s="72"/>
      <c r="BH1023" s="142" t="s">
        <v>364</v>
      </c>
      <c r="BI1023" s="142" t="s">
        <v>312</v>
      </c>
      <c r="BL1023" s="142" t="s">
        <v>466</v>
      </c>
      <c r="BM1023" s="142" t="s">
        <v>467</v>
      </c>
      <c r="BN1023" s="183" t="s">
        <v>582</v>
      </c>
      <c r="BO1023" s="85"/>
      <c r="BP1023" s="116"/>
      <c r="BQ1023" s="123"/>
    </row>
    <row r="1024" spans="53:69" ht="15.75">
      <c r="BA1024" s="31" t="str">
        <f t="shared" si="0"/>
        <v>E083</v>
      </c>
      <c r="BB1024" s="29" t="s">
        <v>126</v>
      </c>
      <c r="BC1024" s="64" t="s">
        <v>218</v>
      </c>
      <c r="BD1024" s="53" t="s">
        <v>194</v>
      </c>
      <c r="BE1024" s="54" t="s">
        <v>178</v>
      </c>
      <c r="BF1024" s="55" t="s">
        <v>179</v>
      </c>
      <c r="BG1024" s="72"/>
      <c r="BH1024" s="142" t="s">
        <v>365</v>
      </c>
      <c r="BI1024" s="142" t="s">
        <v>313</v>
      </c>
      <c r="BL1024" s="142" t="s">
        <v>468</v>
      </c>
      <c r="BM1024" s="142" t="s">
        <v>469</v>
      </c>
      <c r="BN1024" s="183" t="s">
        <v>583</v>
      </c>
      <c r="BO1024" s="85"/>
      <c r="BP1024" s="116"/>
      <c r="BQ1024" s="123"/>
    </row>
    <row r="1025" spans="53:69" ht="30">
      <c r="BA1025" s="31" t="str">
        <f t="shared" si="0"/>
        <v>E085</v>
      </c>
      <c r="BB1025" s="29" t="s">
        <v>832</v>
      </c>
      <c r="BC1025" s="64" t="s">
        <v>219</v>
      </c>
      <c r="BD1025" s="53" t="s">
        <v>195</v>
      </c>
      <c r="BE1025" s="54" t="s">
        <v>178</v>
      </c>
      <c r="BF1025" s="55" t="s">
        <v>179</v>
      </c>
      <c r="BG1025" s="72"/>
      <c r="BH1025" s="142" t="s">
        <v>366</v>
      </c>
      <c r="BI1025" s="142" t="s">
        <v>314</v>
      </c>
      <c r="BL1025" s="142" t="s">
        <v>470</v>
      </c>
      <c r="BM1025" s="142" t="s">
        <v>471</v>
      </c>
      <c r="BN1025" s="183" t="s">
        <v>584</v>
      </c>
      <c r="BO1025" s="85"/>
      <c r="BP1025" s="116"/>
      <c r="BQ1025" s="119"/>
    </row>
    <row r="1026" spans="53:69" ht="15.75">
      <c r="BA1026" s="31" t="str">
        <f t="shared" si="0"/>
        <v>E091</v>
      </c>
      <c r="BB1026" s="29" t="s">
        <v>110</v>
      </c>
      <c r="BC1026" s="64" t="s">
        <v>220</v>
      </c>
      <c r="BD1026" s="53" t="s">
        <v>196</v>
      </c>
      <c r="BE1026" s="54" t="s">
        <v>178</v>
      </c>
      <c r="BF1026" s="55" t="s">
        <v>179</v>
      </c>
      <c r="BG1026" s="72"/>
      <c r="BH1026" s="142" t="s">
        <v>367</v>
      </c>
      <c r="BI1026" s="142" t="s">
        <v>315</v>
      </c>
      <c r="BL1026" s="142" t="s">
        <v>329</v>
      </c>
      <c r="BM1026" s="142" t="s">
        <v>472</v>
      </c>
      <c r="BN1026" s="183" t="s">
        <v>585</v>
      </c>
      <c r="BO1026" s="86"/>
      <c r="BP1026" s="116"/>
      <c r="BQ1026" s="119"/>
    </row>
    <row r="1027" spans="53:69" ht="15.75">
      <c r="BA1027" s="31" t="str">
        <f t="shared" si="0"/>
        <v>E092</v>
      </c>
      <c r="BB1027" s="29" t="s">
        <v>130</v>
      </c>
      <c r="BC1027" s="64" t="s">
        <v>221</v>
      </c>
      <c r="BD1027" s="53" t="s">
        <v>197</v>
      </c>
      <c r="BE1027" s="54" t="s">
        <v>178</v>
      </c>
      <c r="BF1027" s="55" t="s">
        <v>179</v>
      </c>
      <c r="BG1027" s="72"/>
      <c r="BH1027" s="142" t="s">
        <v>368</v>
      </c>
      <c r="BI1027" s="142" t="s">
        <v>316</v>
      </c>
      <c r="BM1027" s="142" t="s">
        <v>473</v>
      </c>
      <c r="BN1027" s="183" t="s">
        <v>586</v>
      </c>
      <c r="BO1027" s="85"/>
      <c r="BP1027" s="114"/>
      <c r="BQ1027" s="124"/>
    </row>
    <row r="1028" spans="53:69" ht="15.75">
      <c r="BA1028" s="31" t="str">
        <f t="shared" si="0"/>
        <v>E101</v>
      </c>
      <c r="BB1028" s="34" t="s">
        <v>147</v>
      </c>
      <c r="BC1028" s="64" t="s">
        <v>222</v>
      </c>
      <c r="BD1028" s="53" t="s">
        <v>198</v>
      </c>
      <c r="BE1028" s="54" t="s">
        <v>178</v>
      </c>
      <c r="BF1028" s="55" t="s">
        <v>179</v>
      </c>
      <c r="BG1028" s="72"/>
      <c r="BH1028" s="142" t="s">
        <v>369</v>
      </c>
      <c r="BI1028" s="142" t="s">
        <v>317</v>
      </c>
      <c r="BM1028" s="142" t="s">
        <v>474</v>
      </c>
      <c r="BN1028" s="183" t="s">
        <v>587</v>
      </c>
      <c r="BO1028" s="85"/>
      <c r="BP1028" s="114"/>
      <c r="BQ1028" s="124"/>
    </row>
    <row r="1029" spans="53:69" ht="15.75">
      <c r="BA1029" s="31" t="str">
        <f t="shared" si="0"/>
        <v>E102</v>
      </c>
      <c r="BB1029" s="34" t="s">
        <v>148</v>
      </c>
      <c r="BC1029" s="64" t="s">
        <v>223</v>
      </c>
      <c r="BD1029" s="53" t="s">
        <v>199</v>
      </c>
      <c r="BE1029" s="54" t="s">
        <v>178</v>
      </c>
      <c r="BF1029" s="55" t="s">
        <v>179</v>
      </c>
      <c r="BG1029" s="72"/>
      <c r="BH1029" s="142" t="s">
        <v>370</v>
      </c>
      <c r="BI1029" s="142" t="s">
        <v>318</v>
      </c>
      <c r="BM1029" s="142" t="s">
        <v>475</v>
      </c>
      <c r="BN1029" s="183" t="s">
        <v>588</v>
      </c>
      <c r="BO1029" s="83"/>
      <c r="BP1029" s="114"/>
      <c r="BQ1029" s="124"/>
    </row>
    <row r="1030" spans="53:69" ht="15.75">
      <c r="BA1030" s="31" t="str">
        <f t="shared" si="0"/>
        <v>E103</v>
      </c>
      <c r="BB1030" s="30" t="s">
        <v>135</v>
      </c>
      <c r="BC1030" s="64" t="s">
        <v>224</v>
      </c>
      <c r="BD1030" s="53" t="s">
        <v>200</v>
      </c>
      <c r="BE1030" s="54" t="s">
        <v>178</v>
      </c>
      <c r="BF1030" s="55" t="s">
        <v>179</v>
      </c>
      <c r="BG1030" s="72"/>
      <c r="BH1030" s="74" t="s">
        <v>371</v>
      </c>
      <c r="BI1030" s="142" t="s">
        <v>319</v>
      </c>
      <c r="BM1030" s="142" t="s">
        <v>476</v>
      </c>
      <c r="BN1030" s="183" t="s">
        <v>589</v>
      </c>
      <c r="BO1030" s="84"/>
      <c r="BP1030" s="114"/>
      <c r="BQ1030" s="117"/>
    </row>
    <row r="1031" spans="53:69" ht="15.75">
      <c r="BA1031" s="31" t="str">
        <f t="shared" si="0"/>
        <v>E104</v>
      </c>
      <c r="BB1031" s="33" t="s">
        <v>149</v>
      </c>
      <c r="BC1031" s="64" t="s">
        <v>225</v>
      </c>
      <c r="BD1031" s="53" t="s">
        <v>201</v>
      </c>
      <c r="BE1031" s="54" t="s">
        <v>178</v>
      </c>
      <c r="BF1031" s="55" t="s">
        <v>179</v>
      </c>
      <c r="BG1031" s="72"/>
      <c r="BH1031" s="142" t="s">
        <v>372</v>
      </c>
      <c r="BI1031" s="142" t="s">
        <v>320</v>
      </c>
      <c r="BM1031" s="142" t="s">
        <v>477</v>
      </c>
      <c r="BN1031" s="183" t="s">
        <v>589</v>
      </c>
      <c r="BO1031" s="87"/>
      <c r="BP1031" s="114"/>
      <c r="BQ1031" s="117"/>
    </row>
    <row r="1032" spans="53:69" ht="15.75">
      <c r="BA1032" s="31" t="str">
        <f t="shared" si="0"/>
        <v>E105</v>
      </c>
      <c r="BB1032" s="30" t="s">
        <v>134</v>
      </c>
      <c r="BC1032" s="64" t="s">
        <v>226</v>
      </c>
      <c r="BD1032" s="53" t="s">
        <v>202</v>
      </c>
      <c r="BE1032" s="54" t="s">
        <v>178</v>
      </c>
      <c r="BF1032" s="55" t="s">
        <v>179</v>
      </c>
      <c r="BG1032" s="72"/>
      <c r="BH1032" s="142" t="s">
        <v>373</v>
      </c>
      <c r="BI1032" s="142" t="s">
        <v>321</v>
      </c>
      <c r="BM1032" s="142" t="s">
        <v>478</v>
      </c>
      <c r="BN1032" s="183" t="s">
        <v>590</v>
      </c>
      <c r="BO1032" s="85"/>
      <c r="BP1032" s="116"/>
      <c r="BQ1032" s="122"/>
    </row>
    <row r="1033" spans="53:69" ht="30">
      <c r="BA1033" s="31" t="str">
        <f t="shared" si="0"/>
        <v>E112</v>
      </c>
      <c r="BB1033" s="27" t="s">
        <v>102</v>
      </c>
      <c r="BC1033" s="64" t="s">
        <v>227</v>
      </c>
      <c r="BD1033" s="53" t="s">
        <v>203</v>
      </c>
      <c r="BE1033" s="57" t="s">
        <v>204</v>
      </c>
      <c r="BF1033" s="183"/>
      <c r="BG1033" s="143"/>
      <c r="BH1033" s="142" t="s">
        <v>374</v>
      </c>
      <c r="BI1033" s="142" t="s">
        <v>322</v>
      </c>
      <c r="BM1033" s="142" t="s">
        <v>479</v>
      </c>
      <c r="BN1033" s="183" t="s">
        <v>591</v>
      </c>
      <c r="BO1033" s="85"/>
      <c r="BP1033" s="116"/>
      <c r="BQ1033" s="122"/>
    </row>
    <row r="1034" spans="53:69" ht="30">
      <c r="BA1034" s="31" t="str">
        <f t="shared" si="0"/>
        <v>E122</v>
      </c>
      <c r="BB1034" s="35" t="s">
        <v>140</v>
      </c>
      <c r="BC1034" s="64" t="s">
        <v>228</v>
      </c>
      <c r="BD1034" s="53" t="s">
        <v>205</v>
      </c>
      <c r="BE1034" s="58" t="s">
        <v>206</v>
      </c>
      <c r="BF1034" s="183"/>
      <c r="BG1034" s="143"/>
      <c r="BH1034" s="142" t="s">
        <v>375</v>
      </c>
      <c r="BI1034" s="142" t="s">
        <v>323</v>
      </c>
      <c r="BM1034" s="142" t="s">
        <v>480</v>
      </c>
      <c r="BN1034" s="183" t="s">
        <v>592</v>
      </c>
      <c r="BO1034" s="91"/>
      <c r="BP1034" s="116"/>
      <c r="BQ1034" s="119"/>
    </row>
    <row r="1035" spans="53:69">
      <c r="BA1035" s="31" t="str">
        <f t="shared" si="0"/>
        <v>E124</v>
      </c>
      <c r="BB1035" s="35" t="s">
        <v>144</v>
      </c>
      <c r="BC1035" s="64" t="s">
        <v>229</v>
      </c>
      <c r="BD1035" s="53" t="s">
        <v>207</v>
      </c>
      <c r="BE1035" s="57" t="s">
        <v>208</v>
      </c>
      <c r="BF1035" s="183"/>
      <c r="BG1035" s="143"/>
      <c r="BH1035" s="142" t="s">
        <v>376</v>
      </c>
      <c r="BI1035" s="142" t="s">
        <v>324</v>
      </c>
      <c r="BM1035" s="142" t="s">
        <v>481</v>
      </c>
      <c r="BN1035" s="183" t="s">
        <v>593</v>
      </c>
      <c r="BO1035" s="91"/>
      <c r="BP1035" s="116"/>
      <c r="BQ1035" s="119"/>
    </row>
    <row r="1036" spans="53:69" ht="15.75">
      <c r="BA1036" s="31" t="str">
        <f t="shared" si="0"/>
        <v>F081</v>
      </c>
      <c r="BB1036" s="36" t="s">
        <v>124</v>
      </c>
      <c r="BC1036" s="64" t="s">
        <v>230</v>
      </c>
      <c r="BD1036" s="53" t="s">
        <v>209</v>
      </c>
      <c r="BE1036" s="54" t="s">
        <v>210</v>
      </c>
      <c r="BF1036" s="183"/>
      <c r="BG1036" s="143"/>
      <c r="BH1036" s="142" t="s">
        <v>377</v>
      </c>
      <c r="BI1036" s="142" t="s">
        <v>325</v>
      </c>
      <c r="BM1036" s="142" t="s">
        <v>482</v>
      </c>
      <c r="BN1036" s="183" t="s">
        <v>594</v>
      </c>
      <c r="BO1036" s="85"/>
      <c r="BP1036" s="116"/>
      <c r="BQ1036" s="118"/>
    </row>
    <row r="1037" spans="53:69">
      <c r="BA1037" s="31" t="str">
        <f t="shared" si="0"/>
        <v>F084</v>
      </c>
      <c r="BB1037" s="36" t="s">
        <v>150</v>
      </c>
      <c r="BC1037" s="64" t="s">
        <v>231</v>
      </c>
      <c r="BD1037" s="60" t="s">
        <v>211</v>
      </c>
      <c r="BE1037" s="46" t="s">
        <v>212</v>
      </c>
      <c r="BF1037" s="183"/>
      <c r="BG1037" s="143"/>
      <c r="BH1037" s="142" t="s">
        <v>378</v>
      </c>
      <c r="BI1037" s="142" t="s">
        <v>326</v>
      </c>
      <c r="BM1037" s="142" t="s">
        <v>483</v>
      </c>
      <c r="BN1037" s="183" t="s">
        <v>595</v>
      </c>
      <c r="BO1037" s="91"/>
      <c r="BP1037" s="116"/>
      <c r="BQ1037" s="123"/>
    </row>
    <row r="1038" spans="53:69">
      <c r="BA1038" s="31" t="str">
        <f t="shared" si="0"/>
        <v>G055</v>
      </c>
      <c r="BB1038" s="37" t="s">
        <v>109</v>
      </c>
      <c r="BH1038" s="142" t="s">
        <v>379</v>
      </c>
      <c r="BI1038" s="142" t="s">
        <v>327</v>
      </c>
      <c r="BM1038" s="142" t="s">
        <v>484</v>
      </c>
      <c r="BN1038" s="183" t="s">
        <v>596</v>
      </c>
      <c r="BO1038" s="91"/>
      <c r="BP1038" s="116"/>
      <c r="BQ1038" s="123"/>
    </row>
    <row r="1039" spans="53:69" ht="30">
      <c r="BA1039" s="31" t="str">
        <f t="shared" si="0"/>
        <v>K052</v>
      </c>
      <c r="BB1039" s="38" t="s">
        <v>108</v>
      </c>
      <c r="BH1039" s="142" t="s">
        <v>380</v>
      </c>
      <c r="BI1039" s="142" t="s">
        <v>328</v>
      </c>
      <c r="BM1039" s="142" t="s">
        <v>485</v>
      </c>
      <c r="BN1039" s="183" t="s">
        <v>597</v>
      </c>
      <c r="BO1039" s="92"/>
      <c r="BP1039" s="116"/>
      <c r="BQ1039" s="115"/>
    </row>
    <row r="1040" spans="53:69">
      <c r="BA1040" s="31" t="s">
        <v>860</v>
      </c>
      <c r="BB1040" s="38" t="s">
        <v>859</v>
      </c>
      <c r="BH1040" s="142" t="s">
        <v>381</v>
      </c>
      <c r="BI1040" s="142" t="s">
        <v>329</v>
      </c>
      <c r="BM1040" s="142" t="s">
        <v>486</v>
      </c>
      <c r="BN1040" s="183" t="s">
        <v>597</v>
      </c>
      <c r="BO1040" s="91"/>
      <c r="BP1040" s="116"/>
      <c r="BQ1040" s="115"/>
    </row>
    <row r="1041" spans="53:69">
      <c r="BA1041" s="31" t="str">
        <f t="shared" ref="BA1041:BA1066" si="1">MID(BB1041,1,4)</f>
        <v>N014</v>
      </c>
      <c r="BB1041" s="39" t="s">
        <v>100</v>
      </c>
      <c r="BH1041" s="142" t="s">
        <v>382</v>
      </c>
      <c r="BM1041" s="142" t="s">
        <v>487</v>
      </c>
      <c r="BN1041" s="183" t="s">
        <v>598</v>
      </c>
      <c r="BO1041" s="86"/>
      <c r="BP1041" s="125"/>
      <c r="BQ1041" s="117"/>
    </row>
    <row r="1042" spans="53:69">
      <c r="BA1042" s="31" t="str">
        <f t="shared" si="1"/>
        <v>O121</v>
      </c>
      <c r="BB1042" s="35" t="s">
        <v>137</v>
      </c>
      <c r="BH1042" s="142" t="s">
        <v>383</v>
      </c>
      <c r="BM1042" s="142" t="s">
        <v>488</v>
      </c>
      <c r="BN1042" s="183" t="s">
        <v>599</v>
      </c>
      <c r="BO1042" s="81"/>
      <c r="BP1042" s="125"/>
      <c r="BQ1042" s="117"/>
    </row>
    <row r="1043" spans="53:69">
      <c r="BA1043" s="31" t="str">
        <f t="shared" si="1"/>
        <v>P106</v>
      </c>
      <c r="BB1043" s="40" t="s">
        <v>133</v>
      </c>
      <c r="BH1043" s="142" t="s">
        <v>384</v>
      </c>
      <c r="BM1043" s="142" t="s">
        <v>489</v>
      </c>
      <c r="BN1043" s="183" t="s">
        <v>600</v>
      </c>
      <c r="BO1043" s="81"/>
      <c r="BP1043" s="126"/>
      <c r="BQ1043" s="113"/>
    </row>
    <row r="1044" spans="53:69">
      <c r="BA1044" s="31" t="str">
        <f t="shared" si="1"/>
        <v>P111</v>
      </c>
      <c r="BB1044" s="35" t="s">
        <v>101</v>
      </c>
      <c r="BH1044" s="142" t="s">
        <v>385</v>
      </c>
      <c r="BM1044" s="142" t="s">
        <v>490</v>
      </c>
      <c r="BN1044" s="183" t="s">
        <v>601</v>
      </c>
      <c r="BO1044" s="85"/>
      <c r="BP1044" s="116"/>
      <c r="BQ1044" s="122"/>
    </row>
    <row r="1045" spans="53:69">
      <c r="BA1045" s="31" t="str">
        <f t="shared" si="1"/>
        <v>P123</v>
      </c>
      <c r="BB1045" s="41" t="s">
        <v>141</v>
      </c>
      <c r="BH1045" s="142" t="s">
        <v>386</v>
      </c>
      <c r="BM1045" s="142" t="s">
        <v>491</v>
      </c>
      <c r="BN1045" s="183" t="s">
        <v>602</v>
      </c>
      <c r="BO1045" s="81"/>
      <c r="BP1045" s="114"/>
      <c r="BQ1045" s="122"/>
    </row>
    <row r="1046" spans="53:69">
      <c r="BA1046" s="31" t="str">
        <f t="shared" si="1"/>
        <v>PA01</v>
      </c>
      <c r="BB1046" s="35" t="s">
        <v>145</v>
      </c>
      <c r="BH1046" s="142" t="s">
        <v>387</v>
      </c>
      <c r="BM1046" s="142" t="s">
        <v>492</v>
      </c>
      <c r="BN1046" s="183" t="s">
        <v>603</v>
      </c>
      <c r="BO1046" s="81"/>
      <c r="BP1046" s="114"/>
      <c r="BQ1046" s="122"/>
    </row>
    <row r="1047" spans="53:69">
      <c r="BA1047" s="31" t="str">
        <f t="shared" si="1"/>
        <v>PA02</v>
      </c>
      <c r="BB1047" s="39" t="s">
        <v>99</v>
      </c>
      <c r="BH1047" s="142" t="s">
        <v>388</v>
      </c>
      <c r="BM1047" s="142" t="s">
        <v>493</v>
      </c>
      <c r="BN1047" s="183" t="s">
        <v>604</v>
      </c>
      <c r="BO1047" s="93"/>
      <c r="BP1047" s="114"/>
      <c r="BQ1047" s="122"/>
    </row>
    <row r="1048" spans="53:69">
      <c r="BA1048" s="31" t="str">
        <f t="shared" si="1"/>
        <v>PA03</v>
      </c>
      <c r="BB1048" s="41" t="s">
        <v>142</v>
      </c>
      <c r="BH1048" s="142" t="s">
        <v>389</v>
      </c>
      <c r="BM1048" s="142" t="s">
        <v>494</v>
      </c>
      <c r="BN1048" s="183" t="s">
        <v>605</v>
      </c>
      <c r="BO1048" s="81"/>
      <c r="BP1048" s="114"/>
      <c r="BQ1048" s="122"/>
    </row>
    <row r="1049" spans="53:69">
      <c r="BA1049" s="31" t="str">
        <f t="shared" si="1"/>
        <v>PA04</v>
      </c>
      <c r="BB1049" s="36" t="s">
        <v>129</v>
      </c>
      <c r="BH1049" s="142" t="s">
        <v>390</v>
      </c>
      <c r="BM1049" s="142" t="s">
        <v>495</v>
      </c>
      <c r="BN1049" s="183" t="s">
        <v>606</v>
      </c>
      <c r="BO1049" s="94"/>
      <c r="BP1049" s="116"/>
      <c r="BQ1049" s="121"/>
    </row>
    <row r="1050" spans="53:69">
      <c r="BA1050" s="31" t="str">
        <f t="shared" si="1"/>
        <v>PA05</v>
      </c>
      <c r="BB1050" s="36" t="s">
        <v>127</v>
      </c>
      <c r="BH1050" s="142" t="s">
        <v>391</v>
      </c>
      <c r="BM1050" s="142" t="s">
        <v>496</v>
      </c>
      <c r="BN1050" s="183" t="s">
        <v>607</v>
      </c>
      <c r="BO1050" s="86"/>
      <c r="BP1050" s="116"/>
      <c r="BQ1050" s="122"/>
    </row>
    <row r="1051" spans="53:69">
      <c r="BA1051" s="31" t="str">
        <f t="shared" si="1"/>
        <v>PA06</v>
      </c>
      <c r="BB1051" s="36" t="s">
        <v>128</v>
      </c>
      <c r="BH1051" s="142" t="s">
        <v>392</v>
      </c>
      <c r="BM1051" s="142" t="s">
        <v>497</v>
      </c>
      <c r="BN1051" s="183" t="s">
        <v>608</v>
      </c>
      <c r="BO1051" s="83"/>
      <c r="BP1051" s="116"/>
      <c r="BQ1051" s="123"/>
    </row>
    <row r="1052" spans="53:69">
      <c r="BA1052" s="31" t="str">
        <f t="shared" si="1"/>
        <v>PA07</v>
      </c>
      <c r="BB1052" s="38" t="s">
        <v>111</v>
      </c>
      <c r="BH1052" s="142" t="s">
        <v>393</v>
      </c>
      <c r="BM1052" s="142" t="s">
        <v>498</v>
      </c>
      <c r="BN1052" s="183" t="s">
        <v>609</v>
      </c>
      <c r="BO1052" s="83"/>
      <c r="BP1052" s="116"/>
      <c r="BQ1052" s="123"/>
    </row>
    <row r="1053" spans="53:69">
      <c r="BA1053" s="31" t="str">
        <f t="shared" si="1"/>
        <v>PA08</v>
      </c>
      <c r="BB1053" s="38" t="s">
        <v>119</v>
      </c>
      <c r="BH1053" s="142" t="s">
        <v>394</v>
      </c>
      <c r="BM1053" s="142" t="s">
        <v>499</v>
      </c>
      <c r="BN1053" s="183" t="s">
        <v>610</v>
      </c>
      <c r="BO1053" s="83"/>
      <c r="BP1053" s="116"/>
      <c r="BQ1053" s="121"/>
    </row>
    <row r="1054" spans="53:69">
      <c r="BA1054" s="31" t="str">
        <f t="shared" si="1"/>
        <v>MA10</v>
      </c>
      <c r="BB1054" s="41" t="s">
        <v>143</v>
      </c>
      <c r="BH1054" s="142" t="s">
        <v>395</v>
      </c>
      <c r="BM1054" s="142" t="s">
        <v>500</v>
      </c>
      <c r="BN1054" s="183" t="s">
        <v>611</v>
      </c>
      <c r="BO1054" s="81"/>
      <c r="BP1054" s="116"/>
      <c r="BQ1054" s="121"/>
    </row>
    <row r="1055" spans="53:69">
      <c r="BA1055" s="31" t="str">
        <f t="shared" si="1"/>
        <v>OA11</v>
      </c>
      <c r="BB1055" s="35" t="s">
        <v>138</v>
      </c>
      <c r="BN1055" s="183" t="s">
        <v>612</v>
      </c>
      <c r="BO1055" s="83"/>
      <c r="BP1055" s="116"/>
      <c r="BQ1055" s="121"/>
    </row>
    <row r="1056" spans="53:69">
      <c r="BA1056" s="31" t="str">
        <f t="shared" si="1"/>
        <v>PA09</v>
      </c>
      <c r="BB1056" s="39" t="s">
        <v>105</v>
      </c>
      <c r="BH1056" s="142" t="s">
        <v>396</v>
      </c>
      <c r="BM1056" s="142" t="s">
        <v>501</v>
      </c>
      <c r="BN1056" s="183" t="s">
        <v>613</v>
      </c>
      <c r="BO1056" s="92"/>
      <c r="BP1056" s="116"/>
      <c r="BQ1056" s="122"/>
    </row>
    <row r="1057" spans="53:69">
      <c r="BA1057" s="31" t="str">
        <f t="shared" si="1"/>
        <v>PA14</v>
      </c>
      <c r="BB1057" s="35" t="s">
        <v>103</v>
      </c>
      <c r="BH1057" s="142" t="s">
        <v>397</v>
      </c>
      <c r="BM1057" s="142" t="s">
        <v>502</v>
      </c>
      <c r="BN1057" s="183" t="s">
        <v>614</v>
      </c>
      <c r="BO1057" s="92"/>
      <c r="BP1057" s="116"/>
      <c r="BQ1057" s="121"/>
    </row>
    <row r="1058" spans="53:69">
      <c r="BA1058" s="31" t="str">
        <f t="shared" si="1"/>
        <v>PA15</v>
      </c>
      <c r="BB1058" s="41" t="s">
        <v>139</v>
      </c>
      <c r="BH1058" s="142" t="s">
        <v>398</v>
      </c>
      <c r="BM1058" s="142" t="s">
        <v>503</v>
      </c>
      <c r="BN1058" s="183" t="s">
        <v>615</v>
      </c>
      <c r="BO1058" s="92"/>
      <c r="BP1058" s="116"/>
      <c r="BQ1058" s="121"/>
    </row>
    <row r="1059" spans="53:69">
      <c r="BA1059" s="31" t="str">
        <f t="shared" si="1"/>
        <v>PA16</v>
      </c>
      <c r="BB1059" s="36" t="s">
        <v>125</v>
      </c>
      <c r="BH1059" s="142" t="s">
        <v>399</v>
      </c>
      <c r="BM1059" s="142" t="s">
        <v>504</v>
      </c>
      <c r="BN1059" s="183" t="s">
        <v>616</v>
      </c>
      <c r="BO1059" s="86"/>
      <c r="BP1059" s="116"/>
      <c r="BQ1059" s="121"/>
    </row>
    <row r="1060" spans="53:69">
      <c r="BA1060" s="31" t="str">
        <f t="shared" si="1"/>
        <v>PA17</v>
      </c>
      <c r="BB1060" s="38" t="s">
        <v>107</v>
      </c>
      <c r="BH1060" s="142" t="s">
        <v>400</v>
      </c>
      <c r="BM1060" s="142" t="s">
        <v>505</v>
      </c>
      <c r="BN1060" s="183" t="s">
        <v>617</v>
      </c>
      <c r="BO1060" s="92"/>
      <c r="BP1060" s="116"/>
      <c r="BQ1060" s="121"/>
    </row>
    <row r="1061" spans="53:69">
      <c r="BA1061" s="31" t="str">
        <f t="shared" si="1"/>
        <v>PA18</v>
      </c>
      <c r="BB1061" s="36" t="s">
        <v>131</v>
      </c>
      <c r="BH1061" s="142" t="s">
        <v>401</v>
      </c>
      <c r="BM1061" s="142" t="s">
        <v>506</v>
      </c>
      <c r="BN1061" s="183" t="s">
        <v>618</v>
      </c>
      <c r="BO1061" s="92"/>
      <c r="BP1061" s="116"/>
      <c r="BQ1061" s="120"/>
    </row>
    <row r="1062" spans="53:69">
      <c r="BA1062" s="31" t="str">
        <f t="shared" si="1"/>
        <v>PA19</v>
      </c>
      <c r="BB1062" s="38" t="s">
        <v>123</v>
      </c>
      <c r="BH1062" s="142" t="s">
        <v>402</v>
      </c>
      <c r="BM1062" s="142" t="s">
        <v>507</v>
      </c>
      <c r="BN1062" s="183" t="s">
        <v>619</v>
      </c>
      <c r="BO1062" s="92"/>
      <c r="BP1062" s="116"/>
      <c r="BQ1062" s="120"/>
    </row>
    <row r="1063" spans="53:69">
      <c r="BA1063" s="31" t="str">
        <f t="shared" si="1"/>
        <v>PA21</v>
      </c>
      <c r="BB1063" s="40" t="s">
        <v>132</v>
      </c>
      <c r="BH1063" s="142" t="s">
        <v>403</v>
      </c>
      <c r="BM1063" s="142" t="s">
        <v>508</v>
      </c>
      <c r="BN1063" s="183" t="s">
        <v>620</v>
      </c>
      <c r="BO1063" s="91"/>
      <c r="BP1063" s="116"/>
      <c r="BQ1063" s="122"/>
    </row>
    <row r="1064" spans="53:69">
      <c r="BA1064" s="31" t="str">
        <f t="shared" si="1"/>
        <v>PA22</v>
      </c>
      <c r="BB1064" s="36" t="s">
        <v>151</v>
      </c>
      <c r="BH1064" s="142" t="s">
        <v>404</v>
      </c>
      <c r="BM1064" s="142" t="s">
        <v>509</v>
      </c>
      <c r="BN1064" s="183" t="s">
        <v>621</v>
      </c>
      <c r="BO1064" s="91"/>
      <c r="BP1064" s="116"/>
      <c r="BQ1064" s="120"/>
    </row>
    <row r="1065" spans="53:69">
      <c r="BA1065" s="31" t="str">
        <f t="shared" si="1"/>
        <v>PA23</v>
      </c>
      <c r="BB1065" s="40" t="s">
        <v>136</v>
      </c>
      <c r="BC1065" s="62" t="s">
        <v>241</v>
      </c>
      <c r="BD1065" s="45" t="s">
        <v>243</v>
      </c>
      <c r="BH1065" s="142" t="s">
        <v>405</v>
      </c>
      <c r="BM1065" s="142" t="s">
        <v>510</v>
      </c>
      <c r="BN1065" s="183" t="s">
        <v>622</v>
      </c>
      <c r="BO1065" s="92"/>
      <c r="BP1065" s="116"/>
      <c r="BQ1065" s="120"/>
    </row>
    <row r="1066" spans="53:69">
      <c r="BA1066" s="31" t="str">
        <f t="shared" si="1"/>
        <v>PA25</v>
      </c>
      <c r="BB1066" s="183" t="s">
        <v>812</v>
      </c>
      <c r="BC1066" s="181" t="s">
        <v>232</v>
      </c>
      <c r="BD1066" s="182" t="s">
        <v>262</v>
      </c>
      <c r="BH1066" s="142" t="s">
        <v>406</v>
      </c>
      <c r="BM1066" s="142" t="s">
        <v>511</v>
      </c>
      <c r="BN1066" s="183" t="s">
        <v>623</v>
      </c>
      <c r="BO1066" s="92"/>
      <c r="BP1066" s="116"/>
      <c r="BQ1066" s="120"/>
    </row>
    <row r="1067" spans="53:69">
      <c r="BC1067" s="181" t="s">
        <v>233</v>
      </c>
      <c r="BD1067" s="182" t="s">
        <v>271</v>
      </c>
      <c r="BM1067" s="142" t="s">
        <v>512</v>
      </c>
      <c r="BN1067" s="183" t="s">
        <v>624</v>
      </c>
      <c r="BO1067" s="86"/>
      <c r="BP1067" s="116"/>
      <c r="BQ1067" s="120"/>
    </row>
    <row r="1068" spans="53:69">
      <c r="BC1068" s="181" t="s">
        <v>234</v>
      </c>
      <c r="BD1068" s="184" t="s">
        <v>272</v>
      </c>
      <c r="BN1068" s="183" t="s">
        <v>625</v>
      </c>
      <c r="BO1068" s="92"/>
      <c r="BP1068" s="116"/>
      <c r="BQ1068" s="115"/>
    </row>
    <row r="1069" spans="53:69">
      <c r="BC1069" s="181" t="s">
        <v>235</v>
      </c>
      <c r="BD1069" s="53" t="s">
        <v>270</v>
      </c>
      <c r="BM1069" s="142" t="s">
        <v>513</v>
      </c>
      <c r="BN1069" s="183" t="s">
        <v>626</v>
      </c>
      <c r="BO1069" s="83"/>
      <c r="BP1069" s="116"/>
      <c r="BQ1069" s="115"/>
    </row>
    <row r="1070" spans="53:69">
      <c r="BC1070" s="181" t="s">
        <v>236</v>
      </c>
      <c r="BD1070" s="53" t="s">
        <v>181</v>
      </c>
      <c r="BM1070" s="142" t="s">
        <v>514</v>
      </c>
      <c r="BN1070" s="183" t="s">
        <v>627</v>
      </c>
      <c r="BO1070" s="92"/>
      <c r="BP1070" s="116"/>
      <c r="BQ1070" s="122"/>
    </row>
    <row r="1071" spans="53:69">
      <c r="BC1071" s="181" t="s">
        <v>237</v>
      </c>
      <c r="BD1071" s="53" t="s">
        <v>183</v>
      </c>
      <c r="BM1071" s="142" t="s">
        <v>515</v>
      </c>
      <c r="BN1071" s="183" t="s">
        <v>628</v>
      </c>
      <c r="BO1071" s="86"/>
      <c r="BP1071" s="116"/>
      <c r="BQ1071" s="122"/>
    </row>
    <row r="1072" spans="53:69">
      <c r="BC1072" s="181" t="s">
        <v>238</v>
      </c>
      <c r="BD1072" s="53" t="s">
        <v>72</v>
      </c>
      <c r="BM1072" s="142" t="s">
        <v>516</v>
      </c>
      <c r="BN1072" s="183" t="s">
        <v>629</v>
      </c>
      <c r="BO1072" s="83"/>
      <c r="BP1072" s="116"/>
      <c r="BQ1072" s="122"/>
    </row>
    <row r="1073" spans="55:69">
      <c r="BC1073" s="181" t="s">
        <v>239</v>
      </c>
      <c r="BD1073" s="53" t="s">
        <v>186</v>
      </c>
      <c r="BM1073" s="142" t="s">
        <v>517</v>
      </c>
      <c r="BN1073" s="183" t="s">
        <v>630</v>
      </c>
      <c r="BO1073" s="83"/>
      <c r="BP1073" s="116"/>
      <c r="BQ1073" s="122"/>
    </row>
    <row r="1074" spans="55:69">
      <c r="BC1074" s="181" t="s">
        <v>240</v>
      </c>
      <c r="BD1074" s="53" t="s">
        <v>269</v>
      </c>
      <c r="BM1074" s="142" t="s">
        <v>518</v>
      </c>
      <c r="BN1074" s="183" t="s">
        <v>631</v>
      </c>
      <c r="BO1074" s="89"/>
      <c r="BP1074" s="116"/>
      <c r="BQ1074" s="115"/>
    </row>
    <row r="1075" spans="55:69">
      <c r="BC1075" s="56" t="s">
        <v>213</v>
      </c>
      <c r="BD1075" s="53" t="s">
        <v>189</v>
      </c>
      <c r="BM1075" s="142" t="s">
        <v>519</v>
      </c>
      <c r="BN1075" s="183" t="s">
        <v>632</v>
      </c>
      <c r="BO1075" s="83"/>
      <c r="BP1075" s="116"/>
      <c r="BQ1075" s="121"/>
    </row>
    <row r="1076" spans="55:69">
      <c r="BC1076" s="56" t="s">
        <v>214</v>
      </c>
      <c r="BD1076" s="53" t="s">
        <v>190</v>
      </c>
      <c r="BM1076" s="142" t="s">
        <v>520</v>
      </c>
      <c r="BN1076" s="183" t="s">
        <v>633</v>
      </c>
      <c r="BO1076" s="83"/>
      <c r="BP1076" s="116"/>
      <c r="BQ1076" s="121"/>
    </row>
    <row r="1077" spans="55:69">
      <c r="BC1077" s="56" t="s">
        <v>215</v>
      </c>
      <c r="BD1077" s="53" t="s">
        <v>273</v>
      </c>
      <c r="BM1077" s="142" t="s">
        <v>521</v>
      </c>
      <c r="BN1077" s="183" t="s">
        <v>634</v>
      </c>
      <c r="BO1077" s="83"/>
      <c r="BP1077" s="116"/>
      <c r="BQ1077" s="121"/>
    </row>
    <row r="1078" spans="55:69">
      <c r="BC1078" s="56" t="s">
        <v>216</v>
      </c>
      <c r="BD1078" s="53" t="s">
        <v>192</v>
      </c>
      <c r="BM1078" s="142" t="s">
        <v>522</v>
      </c>
      <c r="BN1078" s="183" t="s">
        <v>634</v>
      </c>
      <c r="BO1078" s="83"/>
      <c r="BP1078" s="116"/>
      <c r="BQ1078" s="115"/>
    </row>
    <row r="1079" spans="55:69">
      <c r="BC1079" s="56" t="s">
        <v>217</v>
      </c>
      <c r="BD1079" s="53" t="s">
        <v>193</v>
      </c>
      <c r="BM1079" s="142" t="s">
        <v>523</v>
      </c>
      <c r="BN1079" s="183" t="s">
        <v>635</v>
      </c>
      <c r="BO1079" s="83"/>
      <c r="BP1079" s="116"/>
      <c r="BQ1079" s="121"/>
    </row>
    <row r="1080" spans="55:69">
      <c r="BC1080" s="56" t="s">
        <v>218</v>
      </c>
      <c r="BD1080" s="53" t="s">
        <v>274</v>
      </c>
      <c r="BM1080" s="142" t="s">
        <v>524</v>
      </c>
      <c r="BN1080" s="183" t="s">
        <v>636</v>
      </c>
      <c r="BO1080" s="83"/>
      <c r="BP1080" s="116"/>
      <c r="BQ1080" s="115"/>
    </row>
    <row r="1081" spans="55:69">
      <c r="BC1081" s="56" t="s">
        <v>219</v>
      </c>
      <c r="BD1081" s="53" t="s">
        <v>275</v>
      </c>
      <c r="BM1081" s="142" t="s">
        <v>525</v>
      </c>
      <c r="BN1081" s="183" t="s">
        <v>637</v>
      </c>
      <c r="BO1081" s="83"/>
      <c r="BP1081" s="116"/>
      <c r="BQ1081" s="115"/>
    </row>
    <row r="1082" spans="55:69">
      <c r="BC1082" s="56" t="s">
        <v>220</v>
      </c>
      <c r="BD1082" s="53" t="s">
        <v>196</v>
      </c>
      <c r="BM1082" s="142" t="s">
        <v>526</v>
      </c>
      <c r="BN1082" s="183" t="s">
        <v>638</v>
      </c>
      <c r="BO1082" s="83"/>
      <c r="BP1082" s="116"/>
      <c r="BQ1082" s="115"/>
    </row>
    <row r="1083" spans="55:69">
      <c r="BC1083" s="64" t="s">
        <v>221</v>
      </c>
      <c r="BD1083" s="53" t="s">
        <v>276</v>
      </c>
      <c r="BM1083" s="142" t="s">
        <v>527</v>
      </c>
      <c r="BN1083" s="183" t="s">
        <v>639</v>
      </c>
      <c r="BO1083" s="86"/>
      <c r="BP1083" s="116"/>
      <c r="BQ1083" s="115"/>
    </row>
    <row r="1084" spans="55:69">
      <c r="BC1084" s="64" t="s">
        <v>222</v>
      </c>
      <c r="BD1084" s="53" t="s">
        <v>198</v>
      </c>
      <c r="BM1084" s="142" t="s">
        <v>528</v>
      </c>
      <c r="BN1084" s="183" t="s">
        <v>640</v>
      </c>
      <c r="BO1084" s="86"/>
      <c r="BP1084" s="125"/>
      <c r="BQ1084" s="122"/>
    </row>
    <row r="1085" spans="55:69">
      <c r="BC1085" s="64" t="s">
        <v>223</v>
      </c>
      <c r="BD1085" s="53" t="s">
        <v>199</v>
      </c>
      <c r="BM1085" s="142" t="s">
        <v>529</v>
      </c>
      <c r="BN1085" s="183" t="s">
        <v>641</v>
      </c>
      <c r="BO1085" s="86"/>
      <c r="BP1085" s="116"/>
      <c r="BQ1085" s="122"/>
    </row>
    <row r="1086" spans="55:69">
      <c r="BC1086" s="64" t="s">
        <v>224</v>
      </c>
      <c r="BD1086" s="53" t="s">
        <v>277</v>
      </c>
      <c r="BM1086" s="142" t="s">
        <v>530</v>
      </c>
      <c r="BN1086" s="183" t="s">
        <v>642</v>
      </c>
      <c r="BO1086" s="92"/>
      <c r="BP1086" s="125"/>
      <c r="BQ1086" s="122"/>
    </row>
    <row r="1087" spans="55:69">
      <c r="BC1087" s="64" t="s">
        <v>225</v>
      </c>
      <c r="BD1087" s="53" t="s">
        <v>278</v>
      </c>
      <c r="BM1087" s="142" t="s">
        <v>531</v>
      </c>
      <c r="BN1087" s="183" t="s">
        <v>643</v>
      </c>
      <c r="BO1087" s="92"/>
      <c r="BP1087" s="114"/>
      <c r="BQ1087" s="115"/>
    </row>
    <row r="1088" spans="55:69">
      <c r="BC1088" s="64" t="s">
        <v>226</v>
      </c>
      <c r="BD1088" s="53" t="s">
        <v>279</v>
      </c>
      <c r="BM1088" s="142" t="s">
        <v>532</v>
      </c>
      <c r="BN1088" s="183" t="s">
        <v>644</v>
      </c>
      <c r="BO1088" s="85"/>
      <c r="BP1088" s="114"/>
      <c r="BQ1088" s="123"/>
    </row>
    <row r="1089" spans="55:69">
      <c r="BC1089" s="64" t="s">
        <v>227</v>
      </c>
      <c r="BD1089" s="53" t="s">
        <v>285</v>
      </c>
      <c r="BE1089" s="68" t="s">
        <v>6</v>
      </c>
      <c r="BM1089" s="142" t="s">
        <v>533</v>
      </c>
      <c r="BN1089" s="183" t="s">
        <v>645</v>
      </c>
      <c r="BO1089" s="92"/>
      <c r="BP1089" s="114"/>
      <c r="BQ1089" s="123"/>
    </row>
    <row r="1090" spans="55:69">
      <c r="BC1090" s="64" t="s">
        <v>228</v>
      </c>
      <c r="BD1090" s="53" t="s">
        <v>280</v>
      </c>
      <c r="BE1090" s="68" t="s">
        <v>252</v>
      </c>
      <c r="BM1090" s="142" t="s">
        <v>534</v>
      </c>
      <c r="BN1090" s="183" t="s">
        <v>646</v>
      </c>
      <c r="BO1090" s="91"/>
      <c r="BP1090" s="143"/>
    </row>
    <row r="1091" spans="55:69">
      <c r="BC1091" s="64" t="s">
        <v>229</v>
      </c>
      <c r="BD1091" s="53" t="s">
        <v>281</v>
      </c>
      <c r="BE1091" s="68" t="s">
        <v>6</v>
      </c>
      <c r="BM1091" s="142" t="s">
        <v>535</v>
      </c>
      <c r="BN1091" s="183" t="s">
        <v>647</v>
      </c>
      <c r="BO1091" s="92"/>
      <c r="BP1091" s="143"/>
    </row>
    <row r="1092" spans="55:69">
      <c r="BC1092" s="64" t="s">
        <v>230</v>
      </c>
      <c r="BD1092" s="53" t="s">
        <v>282</v>
      </c>
      <c r="BE1092" s="68" t="s">
        <v>6</v>
      </c>
      <c r="BM1092" s="142" t="s">
        <v>536</v>
      </c>
      <c r="BN1092" s="183" t="s">
        <v>648</v>
      </c>
      <c r="BO1092" s="92"/>
      <c r="BP1092" s="143"/>
    </row>
    <row r="1093" spans="55:69">
      <c r="BC1093" s="64" t="s">
        <v>231</v>
      </c>
      <c r="BD1093" s="60" t="s">
        <v>283</v>
      </c>
      <c r="BE1093" s="60" t="s">
        <v>211</v>
      </c>
      <c r="BM1093" s="142" t="s">
        <v>537</v>
      </c>
      <c r="BN1093" s="183" t="s">
        <v>649</v>
      </c>
      <c r="BO1093" s="85"/>
      <c r="BP1093" s="143"/>
    </row>
    <row r="1094" spans="55:69" ht="15.75" thickBot="1">
      <c r="BM1094" s="142" t="s">
        <v>538</v>
      </c>
      <c r="BN1094" s="183" t="s">
        <v>650</v>
      </c>
      <c r="BO1094" s="92"/>
      <c r="BP1094" s="143"/>
    </row>
    <row r="1095" spans="55:69">
      <c r="BC1095" s="385" t="s">
        <v>243</v>
      </c>
      <c r="BD1095" s="386"/>
      <c r="BE1095" s="44" t="s">
        <v>261</v>
      </c>
      <c r="BM1095" s="142" t="s">
        <v>539</v>
      </c>
      <c r="BN1095" s="183" t="s">
        <v>651</v>
      </c>
      <c r="BO1095" s="92"/>
      <c r="BP1095" s="143"/>
    </row>
    <row r="1096" spans="55:69">
      <c r="BC1096" s="181" t="s">
        <v>156</v>
      </c>
      <c r="BD1096" s="182" t="s">
        <v>263</v>
      </c>
      <c r="BE1096" s="46" t="s">
        <v>158</v>
      </c>
      <c r="BM1096" s="142" t="s">
        <v>540</v>
      </c>
      <c r="BN1096" s="183" t="s">
        <v>652</v>
      </c>
      <c r="BO1096" s="85"/>
      <c r="BP1096" s="143"/>
    </row>
    <row r="1097" spans="55:69">
      <c r="BC1097" s="181" t="s">
        <v>156</v>
      </c>
      <c r="BD1097" s="182" t="s">
        <v>263</v>
      </c>
      <c r="BE1097" s="46" t="s">
        <v>159</v>
      </c>
      <c r="BM1097" s="142" t="s">
        <v>541</v>
      </c>
      <c r="BN1097" s="183" t="s">
        <v>653</v>
      </c>
      <c r="BO1097" s="85"/>
      <c r="BP1097" s="143"/>
    </row>
    <row r="1098" spans="55:69">
      <c r="BC1098" s="181" t="s">
        <v>160</v>
      </c>
      <c r="BD1098" s="182" t="s">
        <v>264</v>
      </c>
      <c r="BE1098" s="47" t="s">
        <v>161</v>
      </c>
      <c r="BM1098" s="142" t="s">
        <v>542</v>
      </c>
      <c r="BN1098" s="183" t="s">
        <v>654</v>
      </c>
      <c r="BO1098" s="81"/>
      <c r="BP1098" s="143"/>
    </row>
    <row r="1099" spans="55:69" ht="15.75">
      <c r="BC1099" s="181" t="s">
        <v>160</v>
      </c>
      <c r="BD1099" s="182" t="s">
        <v>264</v>
      </c>
      <c r="BE1099" s="48" t="s">
        <v>162</v>
      </c>
      <c r="BM1099" s="142" t="s">
        <v>543</v>
      </c>
      <c r="BN1099" s="183" t="s">
        <v>655</v>
      </c>
      <c r="BO1099" s="81"/>
      <c r="BP1099" s="143"/>
    </row>
    <row r="1100" spans="55:69" ht="15.75">
      <c r="BC1100" s="181" t="s">
        <v>160</v>
      </c>
      <c r="BD1100" s="182" t="s">
        <v>264</v>
      </c>
      <c r="BE1100" s="48" t="s">
        <v>163</v>
      </c>
      <c r="BM1100" s="142" t="s">
        <v>544</v>
      </c>
      <c r="BN1100" s="183" t="s">
        <v>656</v>
      </c>
      <c r="BO1100" s="81"/>
      <c r="BP1100" s="143"/>
    </row>
    <row r="1101" spans="55:69" ht="15.75">
      <c r="BC1101" s="181" t="s">
        <v>160</v>
      </c>
      <c r="BD1101" s="182" t="s">
        <v>264</v>
      </c>
      <c r="BE1101" s="49" t="s">
        <v>164</v>
      </c>
      <c r="BM1101" s="142" t="s">
        <v>545</v>
      </c>
      <c r="BN1101" s="183" t="s">
        <v>657</v>
      </c>
      <c r="BO1101" s="81"/>
      <c r="BP1101" s="143"/>
    </row>
    <row r="1102" spans="55:69">
      <c r="BC1102" s="181" t="s">
        <v>165</v>
      </c>
      <c r="BD1102" s="184" t="s">
        <v>265</v>
      </c>
      <c r="BE1102" s="50" t="s">
        <v>167</v>
      </c>
      <c r="BM1102" s="142" t="s">
        <v>546</v>
      </c>
      <c r="BN1102" s="183" t="s">
        <v>658</v>
      </c>
      <c r="BO1102" s="95"/>
      <c r="BP1102" s="143"/>
    </row>
    <row r="1103" spans="55:69">
      <c r="BC1103" s="181" t="s">
        <v>165</v>
      </c>
      <c r="BD1103" s="184" t="s">
        <v>265</v>
      </c>
      <c r="BE1103" s="50" t="s">
        <v>168</v>
      </c>
      <c r="BM1103" s="142" t="s">
        <v>547</v>
      </c>
      <c r="BN1103" s="183" t="s">
        <v>659</v>
      </c>
      <c r="BO1103" s="95"/>
      <c r="BP1103" s="143"/>
    </row>
    <row r="1104" spans="55:69" ht="15.75">
      <c r="BC1104" s="181" t="s">
        <v>165</v>
      </c>
      <c r="BD1104" s="184" t="s">
        <v>265</v>
      </c>
      <c r="BE1104" s="51" t="s">
        <v>169</v>
      </c>
      <c r="BM1104" s="142" t="s">
        <v>548</v>
      </c>
      <c r="BN1104" s="183" t="s">
        <v>660</v>
      </c>
      <c r="BO1104" s="95"/>
      <c r="BP1104" s="143"/>
    </row>
    <row r="1105" spans="55:68" ht="15.75">
      <c r="BC1105" s="181" t="s">
        <v>165</v>
      </c>
      <c r="BD1105" s="184" t="s">
        <v>265</v>
      </c>
      <c r="BE1105" s="49" t="s">
        <v>170</v>
      </c>
      <c r="BM1105" s="142" t="s">
        <v>549</v>
      </c>
      <c r="BN1105" s="183" t="s">
        <v>661</v>
      </c>
      <c r="BO1105" s="95"/>
      <c r="BP1105" s="143"/>
    </row>
    <row r="1106" spans="55:68" ht="15.75">
      <c r="BC1106" s="181" t="s">
        <v>165</v>
      </c>
      <c r="BD1106" s="184" t="s">
        <v>265</v>
      </c>
      <c r="BE1106" s="49" t="s">
        <v>171</v>
      </c>
      <c r="BM1106" s="142" t="s">
        <v>550</v>
      </c>
      <c r="BN1106" s="183" t="s">
        <v>662</v>
      </c>
      <c r="BO1106" s="95"/>
      <c r="BP1106" s="143"/>
    </row>
    <row r="1107" spans="55:68" ht="15.75">
      <c r="BC1107" s="181" t="s">
        <v>165</v>
      </c>
      <c r="BD1107" s="184" t="s">
        <v>265</v>
      </c>
      <c r="BE1107" s="49" t="s">
        <v>172</v>
      </c>
      <c r="BM1107" s="142" t="s">
        <v>551</v>
      </c>
      <c r="BN1107" s="183" t="s">
        <v>663</v>
      </c>
      <c r="BO1107" s="95"/>
      <c r="BP1107" s="143"/>
    </row>
    <row r="1108" spans="55:68" ht="31.5">
      <c r="BC1108" s="181" t="s">
        <v>165</v>
      </c>
      <c r="BD1108" s="184" t="s">
        <v>265</v>
      </c>
      <c r="BE1108" s="49" t="s">
        <v>173</v>
      </c>
      <c r="BM1108" s="142" t="s">
        <v>552</v>
      </c>
      <c r="BN1108" s="183" t="s">
        <v>664</v>
      </c>
      <c r="BO1108" s="95"/>
      <c r="BP1108" s="143"/>
    </row>
    <row r="1109" spans="55:68" ht="15.75">
      <c r="BC1109" s="181" t="s">
        <v>165</v>
      </c>
      <c r="BD1109" s="184" t="s">
        <v>265</v>
      </c>
      <c r="BE1109" s="49" t="s">
        <v>174</v>
      </c>
      <c r="BM1109" s="142" t="s">
        <v>553</v>
      </c>
      <c r="BN1109" s="183" t="s">
        <v>665</v>
      </c>
      <c r="BO1109" s="95"/>
      <c r="BP1109" s="143"/>
    </row>
    <row r="1110" spans="55:68" ht="31.5">
      <c r="BC1110" s="181" t="s">
        <v>165</v>
      </c>
      <c r="BD1110" s="184" t="s">
        <v>265</v>
      </c>
      <c r="BE1110" s="49" t="s">
        <v>175</v>
      </c>
      <c r="BM1110" s="142" t="s">
        <v>554</v>
      </c>
      <c r="BN1110" s="183" t="s">
        <v>666</v>
      </c>
      <c r="BO1110" s="81"/>
      <c r="BP1110" s="143"/>
    </row>
    <row r="1111" spans="55:68">
      <c r="BC1111" s="181" t="s">
        <v>176</v>
      </c>
      <c r="BD1111" s="53" t="s">
        <v>177</v>
      </c>
      <c r="BE1111" s="53" t="s">
        <v>177</v>
      </c>
      <c r="BM1111" s="142" t="s">
        <v>329</v>
      </c>
      <c r="BN1111" s="183" t="s">
        <v>667</v>
      </c>
      <c r="BO1111" s="92"/>
      <c r="BP1111" s="143"/>
    </row>
    <row r="1112" spans="55:68" ht="15.75">
      <c r="BC1112" s="181" t="s">
        <v>180</v>
      </c>
      <c r="BD1112" s="53" t="s">
        <v>181</v>
      </c>
      <c r="BE1112" s="66" t="s">
        <v>244</v>
      </c>
      <c r="BN1112" s="183" t="s">
        <v>668</v>
      </c>
      <c r="BO1112" s="96"/>
      <c r="BP1112" s="143"/>
    </row>
    <row r="1113" spans="55:68" ht="15.75">
      <c r="BC1113" s="181" t="s">
        <v>182</v>
      </c>
      <c r="BD1113" s="53" t="s">
        <v>183</v>
      </c>
      <c r="BE1113" s="66" t="s">
        <v>6</v>
      </c>
      <c r="BN1113" s="183" t="s">
        <v>669</v>
      </c>
      <c r="BO1113" s="97"/>
      <c r="BP1113" s="143"/>
    </row>
    <row r="1114" spans="55:68" ht="15.75">
      <c r="BC1114" s="181" t="s">
        <v>184</v>
      </c>
      <c r="BD1114" s="53" t="s">
        <v>72</v>
      </c>
      <c r="BE1114" s="66" t="s">
        <v>245</v>
      </c>
      <c r="BN1114" s="183" t="s">
        <v>670</v>
      </c>
      <c r="BO1114" s="98"/>
      <c r="BP1114" s="143"/>
    </row>
    <row r="1115" spans="55:68" ht="15.75">
      <c r="BC1115" s="181" t="s">
        <v>185</v>
      </c>
      <c r="BD1115" s="53" t="s">
        <v>186</v>
      </c>
      <c r="BE1115" s="66" t="s">
        <v>246</v>
      </c>
      <c r="BN1115" s="183" t="s">
        <v>671</v>
      </c>
      <c r="BO1115" s="98"/>
      <c r="BP1115" s="143"/>
    </row>
    <row r="1116" spans="55:68" ht="15.75">
      <c r="BC1116" s="181" t="s">
        <v>187</v>
      </c>
      <c r="BD1116" s="53" t="s">
        <v>188</v>
      </c>
      <c r="BE1116" s="66" t="s">
        <v>247</v>
      </c>
      <c r="BN1116" s="183" t="s">
        <v>672</v>
      </c>
      <c r="BO1116" s="97"/>
      <c r="BP1116" s="143"/>
    </row>
    <row r="1117" spans="55:68" ht="15.75">
      <c r="BC1117" s="56">
        <v>10</v>
      </c>
      <c r="BD1117" s="53" t="s">
        <v>189</v>
      </c>
      <c r="BE1117" s="66" t="s">
        <v>248</v>
      </c>
      <c r="BN1117" s="183" t="s">
        <v>673</v>
      </c>
      <c r="BO1117" s="82"/>
      <c r="BP1117" s="143"/>
    </row>
    <row r="1118" spans="55:68" ht="15.75">
      <c r="BC1118" s="56">
        <v>10</v>
      </c>
      <c r="BD1118" s="53" t="s">
        <v>189</v>
      </c>
      <c r="BE1118" s="66" t="s">
        <v>833</v>
      </c>
      <c r="BN1118" s="183" t="s">
        <v>674</v>
      </c>
      <c r="BO1118" s="98"/>
      <c r="BP1118" s="143"/>
    </row>
    <row r="1119" spans="55:68" ht="15.75">
      <c r="BC1119" s="56">
        <v>11</v>
      </c>
      <c r="BD1119" s="53" t="s">
        <v>190</v>
      </c>
      <c r="BE1119" s="66" t="s">
        <v>249</v>
      </c>
      <c r="BN1119" s="183" t="s">
        <v>675</v>
      </c>
      <c r="BO1119" s="82"/>
      <c r="BP1119" s="143"/>
    </row>
    <row r="1120" spans="55:68" ht="15.75">
      <c r="BC1120" s="56">
        <v>11</v>
      </c>
      <c r="BD1120" s="53" t="s">
        <v>190</v>
      </c>
      <c r="BE1120" s="66" t="s">
        <v>268</v>
      </c>
      <c r="BN1120" s="183" t="s">
        <v>676</v>
      </c>
      <c r="BO1120" s="82"/>
      <c r="BP1120" s="143"/>
    </row>
    <row r="1121" spans="55:68" ht="15.75">
      <c r="BC1121" s="56">
        <v>12</v>
      </c>
      <c r="BD1121" s="53" t="s">
        <v>266</v>
      </c>
      <c r="BE1121" s="66" t="s">
        <v>250</v>
      </c>
      <c r="BN1121" s="183" t="s">
        <v>677</v>
      </c>
      <c r="BO1121" s="81"/>
      <c r="BP1121" s="143"/>
    </row>
    <row r="1122" spans="55:68" ht="15.75">
      <c r="BC1122" s="56">
        <v>12</v>
      </c>
      <c r="BD1122" s="53" t="s">
        <v>266</v>
      </c>
      <c r="BE1122" s="66" t="s">
        <v>244</v>
      </c>
      <c r="BN1122" s="183" t="s">
        <v>678</v>
      </c>
      <c r="BO1122" s="85"/>
      <c r="BP1122" s="143"/>
    </row>
    <row r="1123" spans="55:68" ht="15.75">
      <c r="BC1123" s="56">
        <v>12</v>
      </c>
      <c r="BD1123" s="53" t="s">
        <v>266</v>
      </c>
      <c r="BE1123" s="66" t="s">
        <v>251</v>
      </c>
      <c r="BN1123" s="183" t="s">
        <v>679</v>
      </c>
      <c r="BO1123" s="85"/>
      <c r="BP1123" s="143"/>
    </row>
    <row r="1124" spans="55:68">
      <c r="BC1124" s="56">
        <v>13</v>
      </c>
      <c r="BD1124" s="53" t="s">
        <v>192</v>
      </c>
      <c r="BE1124" s="53" t="s">
        <v>252</v>
      </c>
      <c r="BN1124" s="183" t="s">
        <v>680</v>
      </c>
      <c r="BO1124" s="85"/>
      <c r="BP1124" s="143"/>
    </row>
    <row r="1125" spans="55:68">
      <c r="BC1125" s="56">
        <v>14</v>
      </c>
      <c r="BD1125" s="53" t="s">
        <v>193</v>
      </c>
      <c r="BE1125" s="53" t="s">
        <v>253</v>
      </c>
      <c r="BN1125" s="183" t="s">
        <v>681</v>
      </c>
      <c r="BO1125" s="85"/>
      <c r="BP1125" s="143"/>
    </row>
    <row r="1126" spans="55:68">
      <c r="BC1126" s="56">
        <v>15</v>
      </c>
      <c r="BD1126" s="53" t="s">
        <v>194</v>
      </c>
      <c r="BE1126" s="53" t="s">
        <v>410</v>
      </c>
      <c r="BN1126" s="183" t="s">
        <v>682</v>
      </c>
      <c r="BO1126" s="85"/>
      <c r="BP1126" s="143"/>
    </row>
    <row r="1127" spans="55:68">
      <c r="BC1127" s="56">
        <v>16</v>
      </c>
      <c r="BD1127" s="53" t="s">
        <v>195</v>
      </c>
      <c r="BE1127" s="53" t="s">
        <v>195</v>
      </c>
      <c r="BN1127" s="183" t="s">
        <v>683</v>
      </c>
      <c r="BO1127" s="85"/>
      <c r="BP1127" s="143"/>
    </row>
    <row r="1128" spans="55:68">
      <c r="BC1128" s="56">
        <v>17</v>
      </c>
      <c r="BD1128" s="53" t="s">
        <v>196</v>
      </c>
      <c r="BE1128" s="67" t="s">
        <v>254</v>
      </c>
      <c r="BN1128" s="183" t="s">
        <v>684</v>
      </c>
      <c r="BO1128" s="83"/>
      <c r="BP1128" s="143"/>
    </row>
    <row r="1129" spans="55:68">
      <c r="BC1129" s="56">
        <v>18</v>
      </c>
      <c r="BD1129" s="53" t="s">
        <v>197</v>
      </c>
      <c r="BE1129" s="67" t="s">
        <v>255</v>
      </c>
      <c r="BN1129" s="183" t="s">
        <v>685</v>
      </c>
      <c r="BO1129" s="83"/>
      <c r="BP1129" s="143"/>
    </row>
    <row r="1130" spans="55:68">
      <c r="BC1130" s="56">
        <v>19</v>
      </c>
      <c r="BD1130" s="53" t="s">
        <v>198</v>
      </c>
      <c r="BE1130" s="53" t="s">
        <v>256</v>
      </c>
      <c r="BN1130" s="183" t="s">
        <v>686</v>
      </c>
      <c r="BO1130" s="83"/>
      <c r="BP1130" s="143"/>
    </row>
    <row r="1131" spans="55:68">
      <c r="BC1131" s="56">
        <v>20</v>
      </c>
      <c r="BD1131" s="53" t="s">
        <v>199</v>
      </c>
      <c r="BE1131" s="53" t="s">
        <v>257</v>
      </c>
      <c r="BN1131" s="183" t="s">
        <v>687</v>
      </c>
      <c r="BO1131" s="85"/>
      <c r="BP1131" s="143"/>
    </row>
    <row r="1132" spans="55:68">
      <c r="BC1132" s="56">
        <v>21</v>
      </c>
      <c r="BD1132" s="53" t="s">
        <v>200</v>
      </c>
      <c r="BE1132" s="53" t="s">
        <v>258</v>
      </c>
      <c r="BN1132" s="183" t="s">
        <v>687</v>
      </c>
      <c r="BO1132" s="92"/>
      <c r="BP1132" s="143"/>
    </row>
    <row r="1133" spans="55:68">
      <c r="BC1133" s="56">
        <v>21</v>
      </c>
      <c r="BD1133" s="53" t="s">
        <v>200</v>
      </c>
      <c r="BE1133" s="53" t="s">
        <v>267</v>
      </c>
      <c r="BN1133" s="183" t="s">
        <v>688</v>
      </c>
      <c r="BO1133" s="85"/>
      <c r="BP1133" s="143"/>
    </row>
    <row r="1134" spans="55:68">
      <c r="BC1134" s="56" t="s">
        <v>225</v>
      </c>
      <c r="BD1134" s="53" t="s">
        <v>284</v>
      </c>
      <c r="BE1134" s="53" t="s">
        <v>259</v>
      </c>
      <c r="BN1134" s="183" t="s">
        <v>689</v>
      </c>
      <c r="BO1134" s="86"/>
      <c r="BP1134" s="143"/>
    </row>
    <row r="1135" spans="55:68">
      <c r="BC1135" s="56">
        <v>23</v>
      </c>
      <c r="BD1135" s="53" t="s">
        <v>279</v>
      </c>
      <c r="BE1135" s="53" t="s">
        <v>260</v>
      </c>
      <c r="BN1135" s="183" t="s">
        <v>690</v>
      </c>
      <c r="BO1135" s="82"/>
      <c r="BP1135" s="143"/>
    </row>
    <row r="1136" spans="55:68">
      <c r="BC1136" s="56" t="s">
        <v>227</v>
      </c>
      <c r="BD1136" s="53" t="s">
        <v>285</v>
      </c>
      <c r="BE1136" s="68" t="s">
        <v>6</v>
      </c>
      <c r="BN1136" s="183" t="s">
        <v>691</v>
      </c>
      <c r="BO1136" s="82"/>
      <c r="BP1136" s="143"/>
    </row>
    <row r="1137" spans="55:68">
      <c r="BC1137" s="56" t="s">
        <v>228</v>
      </c>
      <c r="BD1137" s="53" t="s">
        <v>280</v>
      </c>
      <c r="BE1137" s="68" t="s">
        <v>252</v>
      </c>
      <c r="BN1137" s="183" t="s">
        <v>692</v>
      </c>
      <c r="BO1137" s="82"/>
      <c r="BP1137" s="143"/>
    </row>
    <row r="1138" spans="55:68">
      <c r="BC1138" s="56" t="s">
        <v>229</v>
      </c>
      <c r="BD1138" s="53" t="s">
        <v>281</v>
      </c>
      <c r="BE1138" s="68" t="s">
        <v>6</v>
      </c>
      <c r="BN1138" s="183" t="s">
        <v>693</v>
      </c>
      <c r="BO1138" s="94"/>
      <c r="BP1138" s="143"/>
    </row>
    <row r="1139" spans="55:68">
      <c r="BC1139" s="56" t="s">
        <v>230</v>
      </c>
      <c r="BD1139" s="53" t="s">
        <v>282</v>
      </c>
      <c r="BE1139" s="68" t="s">
        <v>6</v>
      </c>
      <c r="BN1139" s="183" t="s">
        <v>694</v>
      </c>
      <c r="BO1139" s="82"/>
      <c r="BP1139" s="143"/>
    </row>
    <row r="1140" spans="55:68">
      <c r="BC1140" s="59" t="s">
        <v>231</v>
      </c>
      <c r="BD1140" s="60" t="s">
        <v>283</v>
      </c>
      <c r="BE1140" s="60" t="s">
        <v>211</v>
      </c>
      <c r="BN1140" s="183" t="s">
        <v>695</v>
      </c>
      <c r="BO1140" s="82"/>
      <c r="BP1140" s="143"/>
    </row>
    <row r="1141" spans="55:68">
      <c r="BN1141" s="183" t="s">
        <v>696</v>
      </c>
      <c r="BO1141" s="82"/>
      <c r="BP1141" s="143"/>
    </row>
    <row r="1142" spans="55:68">
      <c r="BN1142" s="183" t="s">
        <v>697</v>
      </c>
      <c r="BO1142" s="86"/>
      <c r="BP1142" s="143"/>
    </row>
    <row r="1143" spans="55:68">
      <c r="BN1143" s="183" t="s">
        <v>698</v>
      </c>
      <c r="BO1143" s="92"/>
      <c r="BP1143" s="143"/>
    </row>
    <row r="1144" spans="55:68">
      <c r="BN1144" s="183" t="s">
        <v>699</v>
      </c>
      <c r="BO1144" s="92"/>
      <c r="BP1144" s="143"/>
    </row>
    <row r="1145" spans="55:68">
      <c r="BN1145" s="183" t="s">
        <v>700</v>
      </c>
      <c r="BO1145" s="92"/>
      <c r="BP1145" s="143"/>
    </row>
    <row r="1146" spans="55:68">
      <c r="BN1146" s="183" t="s">
        <v>701</v>
      </c>
      <c r="BO1146" s="83"/>
      <c r="BP1146" s="143"/>
    </row>
    <row r="1147" spans="55:68">
      <c r="BN1147" s="183" t="s">
        <v>702</v>
      </c>
      <c r="BO1147" s="83"/>
      <c r="BP1147" s="143"/>
    </row>
    <row r="1148" spans="55:68">
      <c r="BN1148" s="183" t="s">
        <v>703</v>
      </c>
      <c r="BO1148" s="83"/>
      <c r="BP1148" s="143"/>
    </row>
    <row r="1149" spans="55:68">
      <c r="BN1149" s="183" t="s">
        <v>704</v>
      </c>
      <c r="BO1149" s="83"/>
      <c r="BP1149" s="143"/>
    </row>
    <row r="1150" spans="55:68">
      <c r="BN1150" s="183" t="s">
        <v>704</v>
      </c>
      <c r="BO1150" s="83"/>
      <c r="BP1150" s="143"/>
    </row>
    <row r="1151" spans="55:68">
      <c r="BN1151" s="183" t="s">
        <v>705</v>
      </c>
      <c r="BO1151" s="83"/>
      <c r="BP1151" s="143"/>
    </row>
    <row r="1152" spans="55:68">
      <c r="BN1152" s="183" t="s">
        <v>706</v>
      </c>
      <c r="BO1152" s="83"/>
      <c r="BP1152" s="143"/>
    </row>
    <row r="1153" spans="66:68">
      <c r="BN1153" s="183" t="s">
        <v>707</v>
      </c>
      <c r="BO1153" s="99"/>
      <c r="BP1153" s="143"/>
    </row>
    <row r="1154" spans="66:68">
      <c r="BN1154" s="183" t="s">
        <v>708</v>
      </c>
      <c r="BO1154" s="100"/>
      <c r="BP1154" s="143"/>
    </row>
    <row r="1155" spans="66:68">
      <c r="BN1155" s="183" t="s">
        <v>708</v>
      </c>
      <c r="BO1155" s="99"/>
      <c r="BP1155" s="143"/>
    </row>
    <row r="1156" spans="66:68">
      <c r="BN1156" s="183" t="s">
        <v>709</v>
      </c>
      <c r="BO1156" s="100"/>
      <c r="BP1156" s="143"/>
    </row>
    <row r="1157" spans="66:68">
      <c r="BN1157" s="183" t="s">
        <v>710</v>
      </c>
      <c r="BO1157" s="99"/>
      <c r="BP1157" s="143"/>
    </row>
    <row r="1158" spans="66:68">
      <c r="BN1158" s="183" t="s">
        <v>710</v>
      </c>
      <c r="BO1158" s="99"/>
      <c r="BP1158" s="143"/>
    </row>
    <row r="1159" spans="66:68">
      <c r="BN1159" s="183" t="s">
        <v>711</v>
      </c>
      <c r="BO1159" s="100"/>
      <c r="BP1159" s="143"/>
    </row>
    <row r="1160" spans="66:68">
      <c r="BN1160" s="183" t="s">
        <v>712</v>
      </c>
      <c r="BO1160" s="99"/>
      <c r="BP1160" s="143"/>
    </row>
    <row r="1161" spans="66:68">
      <c r="BN1161" s="183" t="s">
        <v>713</v>
      </c>
      <c r="BO1161" s="101"/>
      <c r="BP1161" s="143"/>
    </row>
    <row r="1162" spans="66:68">
      <c r="BN1162" s="183" t="s">
        <v>714</v>
      </c>
      <c r="BO1162" s="101"/>
      <c r="BP1162" s="143"/>
    </row>
    <row r="1163" spans="66:68">
      <c r="BN1163" s="183" t="s">
        <v>715</v>
      </c>
      <c r="BO1163" s="101"/>
      <c r="BP1163" s="143"/>
    </row>
    <row r="1164" spans="66:68">
      <c r="BN1164" s="183" t="s">
        <v>716</v>
      </c>
      <c r="BO1164" s="101"/>
      <c r="BP1164" s="143"/>
    </row>
    <row r="1165" spans="66:68">
      <c r="BN1165" s="183" t="s">
        <v>717</v>
      </c>
      <c r="BO1165" s="101"/>
      <c r="BP1165" s="143"/>
    </row>
    <row r="1166" spans="66:68">
      <c r="BN1166" s="183" t="s">
        <v>718</v>
      </c>
      <c r="BO1166" s="102"/>
      <c r="BP1166" s="143"/>
    </row>
    <row r="1167" spans="66:68">
      <c r="BN1167" s="183" t="s">
        <v>719</v>
      </c>
      <c r="BO1167" s="83"/>
      <c r="BP1167" s="143"/>
    </row>
    <row r="1168" spans="66:68">
      <c r="BN1168" s="183" t="s">
        <v>720</v>
      </c>
      <c r="BO1168" s="83"/>
      <c r="BP1168" s="143"/>
    </row>
    <row r="1169" spans="66:68">
      <c r="BN1169" s="183" t="s">
        <v>721</v>
      </c>
      <c r="BO1169" s="83"/>
      <c r="BP1169" s="143"/>
    </row>
    <row r="1170" spans="66:68">
      <c r="BN1170" s="183" t="s">
        <v>722</v>
      </c>
      <c r="BO1170" s="83"/>
      <c r="BP1170" s="143"/>
    </row>
    <row r="1171" spans="66:68">
      <c r="BN1171" s="183" t="s">
        <v>723</v>
      </c>
      <c r="BO1171" s="85"/>
      <c r="BP1171" s="143"/>
    </row>
    <row r="1172" spans="66:68">
      <c r="BN1172" s="183" t="s">
        <v>723</v>
      </c>
      <c r="BO1172" s="81"/>
      <c r="BP1172" s="143"/>
    </row>
    <row r="1173" spans="66:68">
      <c r="BN1173" s="183" t="s">
        <v>724</v>
      </c>
      <c r="BO1173" s="83"/>
      <c r="BP1173" s="143"/>
    </row>
    <row r="1174" spans="66:68">
      <c r="BN1174" s="183" t="s">
        <v>725</v>
      </c>
      <c r="BO1174" s="81"/>
      <c r="BP1174" s="143"/>
    </row>
    <row r="1175" spans="66:68">
      <c r="BN1175" s="183" t="s">
        <v>726</v>
      </c>
      <c r="BO1175" s="85"/>
      <c r="BP1175" s="143"/>
    </row>
    <row r="1176" spans="66:68">
      <c r="BN1176" s="183" t="s">
        <v>727</v>
      </c>
      <c r="BO1176" s="92"/>
      <c r="BP1176" s="143"/>
    </row>
    <row r="1177" spans="66:68">
      <c r="BN1177" s="183" t="s">
        <v>728</v>
      </c>
      <c r="BO1177" s="92"/>
      <c r="BP1177" s="143"/>
    </row>
    <row r="1178" spans="66:68">
      <c r="BN1178" s="183" t="s">
        <v>729</v>
      </c>
      <c r="BO1178" s="92"/>
      <c r="BP1178" s="143"/>
    </row>
    <row r="1179" spans="66:68">
      <c r="BN1179" s="183" t="s">
        <v>730</v>
      </c>
      <c r="BO1179" s="103"/>
      <c r="BP1179" s="143"/>
    </row>
    <row r="1180" spans="66:68">
      <c r="BN1180" s="183" t="s">
        <v>730</v>
      </c>
      <c r="BO1180" s="104"/>
      <c r="BP1180" s="143"/>
    </row>
    <row r="1181" spans="66:68">
      <c r="BN1181" s="183" t="s">
        <v>731</v>
      </c>
      <c r="BO1181" s="96"/>
      <c r="BP1181" s="143"/>
    </row>
    <row r="1182" spans="66:68">
      <c r="BN1182" s="183" t="s">
        <v>732</v>
      </c>
      <c r="BO1182" s="105"/>
      <c r="BP1182" s="143"/>
    </row>
    <row r="1183" spans="66:68">
      <c r="BN1183" s="183" t="s">
        <v>733</v>
      </c>
      <c r="BO1183" s="105"/>
      <c r="BP1183" s="143"/>
    </row>
    <row r="1184" spans="66:68">
      <c r="BN1184" s="183" t="s">
        <v>734</v>
      </c>
      <c r="BO1184" s="106"/>
      <c r="BP1184" s="143"/>
    </row>
    <row r="1185" spans="66:68">
      <c r="BN1185" s="183" t="s">
        <v>735</v>
      </c>
      <c r="BO1185" s="106"/>
      <c r="BP1185" s="143"/>
    </row>
    <row r="1186" spans="66:68">
      <c r="BN1186" s="183" t="s">
        <v>736</v>
      </c>
      <c r="BO1186" s="106"/>
      <c r="BP1186" s="143"/>
    </row>
    <row r="1187" spans="66:68">
      <c r="BN1187" s="183" t="s">
        <v>737</v>
      </c>
      <c r="BO1187" s="96"/>
      <c r="BP1187" s="143"/>
    </row>
    <row r="1188" spans="66:68">
      <c r="BN1188" s="183" t="s">
        <v>738</v>
      </c>
      <c r="BO1188" s="104"/>
      <c r="BP1188" s="143"/>
    </row>
    <row r="1189" spans="66:68">
      <c r="BN1189" s="183" t="s">
        <v>739</v>
      </c>
      <c r="BO1189" s="104"/>
      <c r="BP1189" s="143"/>
    </row>
    <row r="1190" spans="66:68">
      <c r="BN1190" s="183" t="s">
        <v>740</v>
      </c>
      <c r="BO1190" s="104"/>
      <c r="BP1190" s="143"/>
    </row>
    <row r="1191" spans="66:68">
      <c r="BN1191" s="183" t="s">
        <v>741</v>
      </c>
      <c r="BO1191" s="104"/>
      <c r="BP1191" s="143"/>
    </row>
    <row r="1192" spans="66:68">
      <c r="BN1192" s="183" t="s">
        <v>742</v>
      </c>
      <c r="BO1192" s="104"/>
      <c r="BP1192" s="143"/>
    </row>
    <row r="1193" spans="66:68">
      <c r="BN1193" s="183" t="s">
        <v>743</v>
      </c>
      <c r="BO1193" s="104"/>
      <c r="BP1193" s="143"/>
    </row>
    <row r="1194" spans="66:68">
      <c r="BN1194" s="183" t="s">
        <v>744</v>
      </c>
      <c r="BO1194" s="107"/>
      <c r="BP1194" s="143"/>
    </row>
    <row r="1195" spans="66:68">
      <c r="BN1195" s="183" t="s">
        <v>745</v>
      </c>
      <c r="BO1195" s="103"/>
      <c r="BP1195" s="143"/>
    </row>
    <row r="1196" spans="66:68">
      <c r="BN1196" s="183" t="s">
        <v>746</v>
      </c>
      <c r="BO1196" s="103"/>
      <c r="BP1196" s="143"/>
    </row>
    <row r="1197" spans="66:68">
      <c r="BN1197" s="183" t="s">
        <v>747</v>
      </c>
      <c r="BO1197" s="103"/>
      <c r="BP1197" s="143"/>
    </row>
    <row r="1198" spans="66:68">
      <c r="BN1198" s="183" t="s">
        <v>748</v>
      </c>
      <c r="BO1198" s="103"/>
      <c r="BP1198" s="143"/>
    </row>
    <row r="1199" spans="66:68">
      <c r="BN1199" s="183" t="s">
        <v>749</v>
      </c>
      <c r="BO1199" s="108"/>
      <c r="BP1199" s="143"/>
    </row>
    <row r="1200" spans="66:68">
      <c r="BN1200" s="183" t="s">
        <v>750</v>
      </c>
      <c r="BO1200" s="109"/>
      <c r="BP1200" s="143"/>
    </row>
    <row r="1201" spans="66:68">
      <c r="BN1201" s="183" t="s">
        <v>751</v>
      </c>
      <c r="BO1201" s="104"/>
      <c r="BP1201" s="143"/>
    </row>
    <row r="1202" spans="66:68">
      <c r="BN1202" s="183" t="s">
        <v>752</v>
      </c>
      <c r="BO1202" s="104"/>
      <c r="BP1202" s="143"/>
    </row>
    <row r="1203" spans="66:68">
      <c r="BN1203" s="183" t="s">
        <v>753</v>
      </c>
      <c r="BO1203" s="104"/>
      <c r="BP1203" s="143"/>
    </row>
    <row r="1204" spans="66:68">
      <c r="BN1204" s="183" t="s">
        <v>754</v>
      </c>
      <c r="BO1204" s="104"/>
      <c r="BP1204" s="143"/>
    </row>
    <row r="1205" spans="66:68">
      <c r="BN1205" s="183" t="s">
        <v>755</v>
      </c>
      <c r="BO1205" s="104"/>
      <c r="BP1205" s="143"/>
    </row>
    <row r="1206" spans="66:68">
      <c r="BN1206" s="183" t="s">
        <v>756</v>
      </c>
      <c r="BO1206" s="104"/>
      <c r="BP1206" s="143"/>
    </row>
    <row r="1207" spans="66:68">
      <c r="BN1207" s="183" t="s">
        <v>757</v>
      </c>
      <c r="BO1207" s="104"/>
      <c r="BP1207" s="143"/>
    </row>
    <row r="1208" spans="66:68">
      <c r="BN1208" s="183" t="s">
        <v>758</v>
      </c>
      <c r="BO1208" s="104"/>
      <c r="BP1208" s="143"/>
    </row>
    <row r="1209" spans="66:68">
      <c r="BN1209" s="183" t="s">
        <v>759</v>
      </c>
      <c r="BO1209" s="104"/>
      <c r="BP1209" s="143"/>
    </row>
    <row r="1210" spans="66:68">
      <c r="BN1210" s="183" t="s">
        <v>760</v>
      </c>
      <c r="BO1210" s="104"/>
      <c r="BP1210" s="143"/>
    </row>
    <row r="1211" spans="66:68">
      <c r="BN1211" s="183" t="s">
        <v>761</v>
      </c>
      <c r="BO1211" s="104"/>
      <c r="BP1211" s="143"/>
    </row>
    <row r="1212" spans="66:68">
      <c r="BN1212" s="183" t="s">
        <v>762</v>
      </c>
      <c r="BO1212" s="110"/>
      <c r="BP1212" s="143"/>
    </row>
    <row r="1213" spans="66:68">
      <c r="BN1213" s="183" t="s">
        <v>763</v>
      </c>
      <c r="BO1213" s="110"/>
      <c r="BP1213" s="143"/>
    </row>
    <row r="1214" spans="66:68">
      <c r="BN1214" s="183" t="s">
        <v>764</v>
      </c>
      <c r="BO1214" s="106"/>
      <c r="BP1214" s="143"/>
    </row>
    <row r="1215" spans="66:68">
      <c r="BN1215" s="183" t="s">
        <v>765</v>
      </c>
      <c r="BO1215" s="106"/>
      <c r="BP1215" s="143"/>
    </row>
    <row r="1216" spans="66:68">
      <c r="BN1216" s="183" t="s">
        <v>766</v>
      </c>
      <c r="BO1216" s="103"/>
      <c r="BP1216" s="143"/>
    </row>
    <row r="1217" spans="66:68">
      <c r="BN1217" s="183" t="s">
        <v>767</v>
      </c>
      <c r="BO1217" s="103"/>
      <c r="BP1217" s="143"/>
    </row>
    <row r="1218" spans="66:68">
      <c r="BN1218" s="183" t="s">
        <v>768</v>
      </c>
      <c r="BO1218" s="106"/>
      <c r="BP1218" s="143"/>
    </row>
    <row r="1219" spans="66:68">
      <c r="BN1219" s="183" t="s">
        <v>769</v>
      </c>
      <c r="BO1219" s="106"/>
      <c r="BP1219" s="143"/>
    </row>
    <row r="1220" spans="66:68">
      <c r="BN1220" s="183" t="s">
        <v>770</v>
      </c>
      <c r="BO1220" s="84"/>
      <c r="BP1220" s="143"/>
    </row>
    <row r="1221" spans="66:68">
      <c r="BN1221" s="183" t="s">
        <v>771</v>
      </c>
      <c r="BO1221" s="84"/>
      <c r="BP1221" s="143"/>
    </row>
    <row r="1222" spans="66:68">
      <c r="BN1222" s="183" t="s">
        <v>772</v>
      </c>
      <c r="BO1222" s="89"/>
      <c r="BP1222" s="143"/>
    </row>
    <row r="1223" spans="66:68">
      <c r="BN1223" s="183" t="s">
        <v>773</v>
      </c>
      <c r="BO1223" s="84"/>
      <c r="BP1223" s="143"/>
    </row>
    <row r="1224" spans="66:68">
      <c r="BN1224" s="183" t="s">
        <v>774</v>
      </c>
      <c r="BO1224" s="84"/>
      <c r="BP1224" s="143"/>
    </row>
    <row r="1225" spans="66:68">
      <c r="BN1225" s="183" t="s">
        <v>775</v>
      </c>
      <c r="BO1225" s="94"/>
      <c r="BP1225" s="143"/>
    </row>
    <row r="1226" spans="66:68">
      <c r="BN1226" s="183" t="s">
        <v>776</v>
      </c>
      <c r="BO1226" s="84"/>
      <c r="BP1226" s="143"/>
    </row>
    <row r="1227" spans="66:68">
      <c r="BN1227" s="183" t="s">
        <v>777</v>
      </c>
      <c r="BO1227" s="94"/>
      <c r="BP1227" s="143"/>
    </row>
    <row r="1228" spans="66:68">
      <c r="BN1228" s="183" t="s">
        <v>778</v>
      </c>
      <c r="BO1228" s="81"/>
      <c r="BP1228" s="143"/>
    </row>
    <row r="1229" spans="66:68">
      <c r="BN1229" s="183" t="s">
        <v>779</v>
      </c>
      <c r="BO1229" s="81"/>
      <c r="BP1229" s="143"/>
    </row>
    <row r="1230" spans="66:68">
      <c r="BN1230" s="183" t="s">
        <v>780</v>
      </c>
      <c r="BO1230" s="81"/>
      <c r="BP1230" s="143"/>
    </row>
    <row r="1231" spans="66:68">
      <c r="BN1231" s="183" t="s">
        <v>781</v>
      </c>
      <c r="BO1231" s="81"/>
      <c r="BP1231" s="143"/>
    </row>
    <row r="1232" spans="66:68">
      <c r="BN1232" s="183" t="s">
        <v>782</v>
      </c>
      <c r="BO1232" s="81"/>
      <c r="BP1232" s="143"/>
    </row>
    <row r="1233" spans="66:68">
      <c r="BN1233" s="183" t="s">
        <v>783</v>
      </c>
      <c r="BO1233" s="81"/>
      <c r="BP1233" s="143"/>
    </row>
    <row r="1234" spans="66:68">
      <c r="BN1234" s="183" t="s">
        <v>784</v>
      </c>
      <c r="BO1234" s="81"/>
      <c r="BP1234" s="143"/>
    </row>
    <row r="1235" spans="66:68">
      <c r="BN1235" s="183" t="s">
        <v>785</v>
      </c>
      <c r="BO1235" s="81"/>
      <c r="BP1235" s="143"/>
    </row>
    <row r="1236" spans="66:68">
      <c r="BN1236" s="183" t="s">
        <v>786</v>
      </c>
      <c r="BO1236" s="103"/>
      <c r="BP1236" s="143"/>
    </row>
    <row r="1237" spans="66:68">
      <c r="BN1237" s="183" t="s">
        <v>787</v>
      </c>
      <c r="BO1237" s="111"/>
      <c r="BP1237" s="143"/>
    </row>
    <row r="1238" spans="66:68">
      <c r="BO1238" s="81"/>
      <c r="BP1238" s="143"/>
    </row>
  </sheetData>
  <dataConsolidate/>
  <mergeCells count="123">
    <mergeCell ref="BC1095:BD1095"/>
    <mergeCell ref="BC998:BC999"/>
    <mergeCell ref="BD998:BD999"/>
    <mergeCell ref="BC1000:BC1003"/>
    <mergeCell ref="BD1000:BD1003"/>
    <mergeCell ref="BF1000:BF1003"/>
    <mergeCell ref="BC1004:BC1012"/>
    <mergeCell ref="BD1004:BD1012"/>
    <mergeCell ref="A35:Y35"/>
    <mergeCell ref="A36:B36"/>
    <mergeCell ref="C36:Y36"/>
    <mergeCell ref="A37:B37"/>
    <mergeCell ref="C37:Y37"/>
    <mergeCell ref="BC996:BF996"/>
    <mergeCell ref="A33:B33"/>
    <mergeCell ref="L33:M33"/>
    <mergeCell ref="N33:O33"/>
    <mergeCell ref="P33:Q33"/>
    <mergeCell ref="W33:X33"/>
    <mergeCell ref="A34:B34"/>
    <mergeCell ref="L34:M34"/>
    <mergeCell ref="N34:O34"/>
    <mergeCell ref="P34:Q34"/>
    <mergeCell ref="W34:X34"/>
    <mergeCell ref="A28:Y28"/>
    <mergeCell ref="A29:J29"/>
    <mergeCell ref="K29:Y29"/>
    <mergeCell ref="A30:E30"/>
    <mergeCell ref="F30:J30"/>
    <mergeCell ref="K30:K32"/>
    <mergeCell ref="L30:Y30"/>
    <mergeCell ref="A31:B32"/>
    <mergeCell ref="C31:C32"/>
    <mergeCell ref="D31:D32"/>
    <mergeCell ref="R31:V31"/>
    <mergeCell ref="W31:X32"/>
    <mergeCell ref="Y31:Y32"/>
    <mergeCell ref="L32:M32"/>
    <mergeCell ref="N32:O32"/>
    <mergeCell ref="P32:Q32"/>
    <mergeCell ref="S32:T32"/>
    <mergeCell ref="E31:E32"/>
    <mergeCell ref="F31:F32"/>
    <mergeCell ref="G31:H32"/>
    <mergeCell ref="I31:I32"/>
    <mergeCell ref="J31:J32"/>
    <mergeCell ref="L31:Q31"/>
    <mergeCell ref="F26:G26"/>
    <mergeCell ref="I26:J26"/>
    <mergeCell ref="L26:N26"/>
    <mergeCell ref="F27:G27"/>
    <mergeCell ref="I27:J27"/>
    <mergeCell ref="L27:N27"/>
    <mergeCell ref="F24:G24"/>
    <mergeCell ref="I24:J24"/>
    <mergeCell ref="L24:N24"/>
    <mergeCell ref="F25:G25"/>
    <mergeCell ref="I25:J25"/>
    <mergeCell ref="L25:N25"/>
    <mergeCell ref="F22:G22"/>
    <mergeCell ref="I22:J22"/>
    <mergeCell ref="L22:N22"/>
    <mergeCell ref="F23:G23"/>
    <mergeCell ref="I23:J23"/>
    <mergeCell ref="L23:N23"/>
    <mergeCell ref="F20:G20"/>
    <mergeCell ref="I20:J20"/>
    <mergeCell ref="L20:N20"/>
    <mergeCell ref="F21:G21"/>
    <mergeCell ref="I21:J21"/>
    <mergeCell ref="L21:N21"/>
    <mergeCell ref="F18:G18"/>
    <mergeCell ref="I18:J18"/>
    <mergeCell ref="L18:N18"/>
    <mergeCell ref="F19:G19"/>
    <mergeCell ref="I19:J19"/>
    <mergeCell ref="L19:N19"/>
    <mergeCell ref="H16:H17"/>
    <mergeCell ref="I16:J17"/>
    <mergeCell ref="K16:K17"/>
    <mergeCell ref="L16:N17"/>
    <mergeCell ref="A14:Y14"/>
    <mergeCell ref="A15:A17"/>
    <mergeCell ref="B15:B17"/>
    <mergeCell ref="C15:V15"/>
    <mergeCell ref="W15:X15"/>
    <mergeCell ref="Y15:Y17"/>
    <mergeCell ref="C16:C17"/>
    <mergeCell ref="D16:D17"/>
    <mergeCell ref="E16:E17"/>
    <mergeCell ref="F16:G17"/>
    <mergeCell ref="W16:X16"/>
    <mergeCell ref="O16:T16"/>
    <mergeCell ref="U16:V16"/>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error="No puede cambiar el Nombre del  Programa, sólo ebe seleccionarlo.  " sqref="B7:H7">
      <formula1>$BB$997:$BB$1066</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7">
      <formula1>$AI$6:$AI$8</formula1>
    </dataValidation>
    <dataValidation type="list" allowBlank="1" showInputMessage="1" showErrorMessage="1" error="!!Debe elegir el tipo de indicador de la lista!!" prompt="!!Seleccione el tipo de indicador!!" sqref="H18:H27">
      <formula1>$AC$6:$AC$7</formula1>
    </dataValidation>
    <dataValidation allowBlank="1" showInputMessage="1" showErrorMessage="1" prompt="!!Registre la meta Programada al trimestre de reporte!!" sqref="V18:V27"/>
    <dataValidation allowBlank="1" showInputMessage="1" showErrorMessage="1" error="!!Registre en números relativos, la meta programada al trimestre de reporte!!" prompt="!!Registre en números relativos, la meta programada al trimestre de reporte!!" sqref="X18:X27"/>
    <dataValidation allowBlank="1" showInputMessage="1" showErrorMessage="1" error="!!Registre en números absolutos, la meta programada al trimestre de reporte!!" prompt="!!Registre en números absolutos, la meta programada al trimestre de reporte!!" sqref="W18:W27"/>
    <dataValidation type="list" allowBlank="1" showInputMessage="1" showErrorMessage="1" error="!!Debe seleccionar de la lista la frecuencia que mide el indicador!!" prompt="!!Seleccione la frecuencia para medir el indicador!!" sqref="M24:N27 M18:N21 L18:L27">
      <formula1>$Z$6:$Z$13</formula1>
    </dataValidation>
    <dataValidation type="list" allowBlank="1" showInputMessage="1" showErrorMessage="1" error="!!Debe seleccionar de la lista el sentido de medición del indicador!!!!" prompt="!!Seleccione el sentido de medición del indicador!!" sqref="K18:K27">
      <formula1>$AF$6:$AF$7</formula1>
    </dataValidation>
    <dataValidation type="custom" allowBlank="1" showInputMessage="1" showErrorMessage="1" error="!! No modifique esta información !!" sqref="A6:Y6 A7 I7 N7 U7:V7 A8:Y8 A9:P9 Q9:S11 J10:J11 A10:A11 A12:Y12 A13 D13 I13 N13:O13 A14:Y17 A28:Y32 A35:Y35 E33:E34 J33:K34 P33:Q34 V33:Y34">
      <formula1>0</formula1>
    </dataValidation>
    <dataValidation type="custom" allowBlank="1" showInputMessage="1" showErrorMessage="1" error="!!No modifique esta información!!" sqref="A33:B34">
      <formula1>0</formula1>
    </dataValidation>
    <dataValidation type="list" allowBlank="1" showInputMessage="1" showErrorMessage="1" sqref="P13">
      <formula1>$BN$997:$BN$1237</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$BJ$997:$BJ$1017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24:G27 G18:G21 F18:F27">
      <formula1>$AE$6:$AE$10</formula1>
    </dataValidation>
    <dataValidation type="list" allowBlank="1" showInputMessage="1" showErrorMessage="1" error="!!Debe elegir la dimennsión que mide el indicador!!" prompt="!!Seleccione la dimensión que mide el indicador!!" sqref="J18 I18:I27">
      <formula1>$AD$6:$AD$9</formula1>
    </dataValidation>
    <dataValidation type="list" allowBlank="1" showInputMessage="1" showErrorMessage="1" sqref="G33:G34 S33:S34">
      <formula1>$AH$6:$AH$20</formula1>
    </dataValidation>
    <dataValidation type="list" allowBlank="1" showInputMessage="1" showErrorMessage="1" sqref="E11:I11">
      <formula1>$BH$997:$BH$1067</formula1>
    </dataValidation>
    <dataValidation type="list" allowBlank="1" showInputMessage="1" showErrorMessage="1" sqref="T9">
      <formula1>$BO$996:$BO$1002</formula1>
    </dataValidation>
    <dataValidation type="list" allowBlank="1" showInputMessage="1" showErrorMessage="1" sqref="B11:D11">
      <formula1>$BH$997:$BH$1066</formula1>
    </dataValidation>
    <dataValidation type="list" allowBlank="1" showInputMessage="1" showErrorMessage="1" sqref="B10:I10">
      <formula1>$BG$997:$BG$1001</formula1>
    </dataValidation>
    <dataValidation type="list" allowBlank="1" showInputMessage="1" showErrorMessage="1" sqref="J13">
      <formula1>$BM$998:$BM$1110</formula1>
    </dataValidation>
    <dataValidation type="list" allowBlank="1" showInputMessage="1" showErrorMessage="1" sqref="E13">
      <formula1>$BL$998:$BL$1025</formula1>
    </dataValidation>
    <dataValidation type="list" allowBlank="1" showInputMessage="1" showErrorMessage="1" sqref="B18">
      <formula1>FINES</formula1>
    </dataValidation>
    <dataValidation type="list" allowBlank="1" showInputMessage="1" showErrorMessage="1" sqref="B13:C13">
      <formula1>$BK$997:$BK$1000</formula1>
    </dataValidation>
    <dataValidation type="list" allowBlank="1" showInputMessage="1" showErrorMessage="1" sqref="K10:M10">
      <formula1>$BI$997:$BI$1040</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$BC$1066:$BC$1093</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33" t="s">
        <v>6</v>
      </c>
      <c r="B1" s="233"/>
      <c r="C1" s="233"/>
      <c r="D1" s="233"/>
      <c r="E1" s="233"/>
      <c r="F1" s="233"/>
    </row>
    <row r="2" spans="1:6" ht="15.75">
      <c r="A2" s="233" t="s">
        <v>4</v>
      </c>
      <c r="B2" s="233"/>
      <c r="C2" s="233"/>
      <c r="D2" s="233"/>
      <c r="E2" s="233"/>
      <c r="F2" s="233"/>
    </row>
    <row r="3" spans="1:6" ht="15.75">
      <c r="A3" s="233" t="s">
        <v>5</v>
      </c>
      <c r="B3" s="233"/>
      <c r="C3" s="233"/>
      <c r="D3" s="233"/>
      <c r="E3" s="233"/>
      <c r="F3" s="233"/>
    </row>
    <row r="4" spans="1:6" ht="15.75">
      <c r="C4" s="12"/>
      <c r="D4" s="12"/>
      <c r="E4" s="12"/>
      <c r="F4" s="12"/>
    </row>
    <row r="5" spans="1:6" ht="18">
      <c r="A5" s="234"/>
      <c r="B5" s="234"/>
      <c r="C5" s="234"/>
      <c r="D5" s="234"/>
      <c r="E5" s="234"/>
      <c r="F5" s="234"/>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33" t="s">
        <v>6</v>
      </c>
      <c r="B1" s="233"/>
      <c r="C1" s="233"/>
      <c r="D1" s="233"/>
      <c r="E1" s="233"/>
      <c r="F1" s="233"/>
    </row>
    <row r="2" spans="1:6" ht="15.75">
      <c r="A2" s="233" t="s">
        <v>4</v>
      </c>
      <c r="B2" s="233"/>
      <c r="C2" s="233"/>
      <c r="D2" s="233"/>
      <c r="E2" s="233"/>
      <c r="F2" s="233"/>
    </row>
    <row r="3" spans="1:6" ht="15.75">
      <c r="A3" s="233" t="s">
        <v>5</v>
      </c>
      <c r="B3" s="233"/>
      <c r="C3" s="233"/>
      <c r="D3" s="233"/>
      <c r="E3" s="233"/>
      <c r="F3" s="233"/>
    </row>
    <row r="4" spans="1:6" ht="15.75">
      <c r="D4" s="12"/>
      <c r="E4" s="12"/>
      <c r="F4" s="12"/>
    </row>
    <row r="5" spans="1:6" ht="18">
      <c r="A5" s="234"/>
      <c r="B5" s="234"/>
      <c r="C5" s="234"/>
      <c r="D5" s="234"/>
      <c r="E5" s="234"/>
      <c r="F5" s="234"/>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33" t="s">
        <v>6</v>
      </c>
      <c r="B1" s="233"/>
      <c r="C1" s="233"/>
    </row>
    <row r="2" spans="1:3" ht="15.75">
      <c r="A2" s="233" t="s">
        <v>4</v>
      </c>
      <c r="B2" s="233"/>
      <c r="C2" s="233"/>
    </row>
    <row r="3" spans="1:3" ht="15.75">
      <c r="A3" s="233" t="s">
        <v>5</v>
      </c>
      <c r="B3" s="233"/>
      <c r="C3" s="233"/>
    </row>
    <row r="5" spans="1:3" ht="18">
      <c r="A5" s="234"/>
      <c r="B5" s="234"/>
      <c r="C5" s="234"/>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345</vt:i4>
      </vt:variant>
    </vt:vector>
  </HeadingPairs>
  <TitlesOfParts>
    <vt:vector size="355" baseType="lpstr">
      <vt:lpstr>MIR Ejecutiva</vt:lpstr>
      <vt:lpstr>E101</vt:lpstr>
      <vt:lpstr>E103</vt:lpstr>
      <vt:lpstr>E104</vt:lpstr>
      <vt:lpstr>E105</vt:lpstr>
      <vt:lpstr>P106</vt:lpstr>
      <vt:lpstr>PPs</vt:lpstr>
      <vt:lpstr>Evaluaciones</vt:lpstr>
      <vt:lpstr>ASM</vt:lpstr>
      <vt:lpstr>Hoja1</vt:lpstr>
      <vt:lpstr>'E101'!_01</vt:lpstr>
      <vt:lpstr>'E103'!_01</vt:lpstr>
      <vt:lpstr>'E104'!_01</vt:lpstr>
      <vt:lpstr>'P106'!_01</vt:lpstr>
      <vt:lpstr>_01</vt:lpstr>
      <vt:lpstr>'E101'!_02</vt:lpstr>
      <vt:lpstr>'E103'!_02</vt:lpstr>
      <vt:lpstr>'E104'!_02</vt:lpstr>
      <vt:lpstr>'P106'!_02</vt:lpstr>
      <vt:lpstr>_02</vt:lpstr>
      <vt:lpstr>'E101'!_03</vt:lpstr>
      <vt:lpstr>'E103'!_03</vt:lpstr>
      <vt:lpstr>'E104'!_03</vt:lpstr>
      <vt:lpstr>'P106'!_03</vt:lpstr>
      <vt:lpstr>_03</vt:lpstr>
      <vt:lpstr>'E101'!_04</vt:lpstr>
      <vt:lpstr>'E103'!_04</vt:lpstr>
      <vt:lpstr>'E104'!_04</vt:lpstr>
      <vt:lpstr>'P106'!_04</vt:lpstr>
      <vt:lpstr>_04</vt:lpstr>
      <vt:lpstr>'E101'!_05</vt:lpstr>
      <vt:lpstr>'E103'!_05</vt:lpstr>
      <vt:lpstr>'E104'!_05</vt:lpstr>
      <vt:lpstr>'P106'!_05</vt:lpstr>
      <vt:lpstr>_05</vt:lpstr>
      <vt:lpstr>'E101'!_06</vt:lpstr>
      <vt:lpstr>'E103'!_06</vt:lpstr>
      <vt:lpstr>'E104'!_06</vt:lpstr>
      <vt:lpstr>'P106'!_06</vt:lpstr>
      <vt:lpstr>_06</vt:lpstr>
      <vt:lpstr>'E101'!_07</vt:lpstr>
      <vt:lpstr>'E103'!_07</vt:lpstr>
      <vt:lpstr>'E104'!_07</vt:lpstr>
      <vt:lpstr>'P106'!_07</vt:lpstr>
      <vt:lpstr>_07</vt:lpstr>
      <vt:lpstr>'E101'!_08</vt:lpstr>
      <vt:lpstr>'E103'!_08</vt:lpstr>
      <vt:lpstr>'E104'!_08</vt:lpstr>
      <vt:lpstr>'P106'!_08</vt:lpstr>
      <vt:lpstr>_08</vt:lpstr>
      <vt:lpstr>'E101'!_09</vt:lpstr>
      <vt:lpstr>'E103'!_09</vt:lpstr>
      <vt:lpstr>'E104'!_09</vt:lpstr>
      <vt:lpstr>'P106'!_09</vt:lpstr>
      <vt:lpstr>_09</vt:lpstr>
      <vt:lpstr>'E101'!_10</vt:lpstr>
      <vt:lpstr>'E103'!_10</vt:lpstr>
      <vt:lpstr>'E104'!_10</vt:lpstr>
      <vt:lpstr>'P106'!_10</vt:lpstr>
      <vt:lpstr>_10</vt:lpstr>
      <vt:lpstr>'E101'!_11</vt:lpstr>
      <vt:lpstr>'E103'!_11</vt:lpstr>
      <vt:lpstr>'E104'!_11</vt:lpstr>
      <vt:lpstr>'P106'!_11</vt:lpstr>
      <vt:lpstr>_11</vt:lpstr>
      <vt:lpstr>'E101'!_12</vt:lpstr>
      <vt:lpstr>'E103'!_12</vt:lpstr>
      <vt:lpstr>'E104'!_12</vt:lpstr>
      <vt:lpstr>'P106'!_12</vt:lpstr>
      <vt:lpstr>_12</vt:lpstr>
      <vt:lpstr>'E101'!_13</vt:lpstr>
      <vt:lpstr>'E103'!_13</vt:lpstr>
      <vt:lpstr>'E104'!_13</vt:lpstr>
      <vt:lpstr>'P106'!_13</vt:lpstr>
      <vt:lpstr>_13</vt:lpstr>
      <vt:lpstr>'E101'!_14</vt:lpstr>
      <vt:lpstr>'E103'!_14</vt:lpstr>
      <vt:lpstr>'E104'!_14</vt:lpstr>
      <vt:lpstr>'P106'!_14</vt:lpstr>
      <vt:lpstr>_14</vt:lpstr>
      <vt:lpstr>'E101'!_15</vt:lpstr>
      <vt:lpstr>'E103'!_15</vt:lpstr>
      <vt:lpstr>'E104'!_15</vt:lpstr>
      <vt:lpstr>'P106'!_15</vt:lpstr>
      <vt:lpstr>_15</vt:lpstr>
      <vt:lpstr>'E101'!_16</vt:lpstr>
      <vt:lpstr>'E103'!_16</vt:lpstr>
      <vt:lpstr>'E104'!_16</vt:lpstr>
      <vt:lpstr>'P106'!_16</vt:lpstr>
      <vt:lpstr>_16</vt:lpstr>
      <vt:lpstr>'E101'!_17</vt:lpstr>
      <vt:lpstr>'E103'!_17</vt:lpstr>
      <vt:lpstr>'E104'!_17</vt:lpstr>
      <vt:lpstr>'P106'!_17</vt:lpstr>
      <vt:lpstr>_17</vt:lpstr>
      <vt:lpstr>'E101'!_18</vt:lpstr>
      <vt:lpstr>'E103'!_18</vt:lpstr>
      <vt:lpstr>'E104'!_18</vt:lpstr>
      <vt:lpstr>'E105'!_18</vt:lpstr>
      <vt:lpstr>'P106'!_18</vt:lpstr>
      <vt:lpstr>'E101'!_19</vt:lpstr>
      <vt:lpstr>'E103'!_19</vt:lpstr>
      <vt:lpstr>'E104'!_19</vt:lpstr>
      <vt:lpstr>'E105'!_19</vt:lpstr>
      <vt:lpstr>'P106'!_19</vt:lpstr>
      <vt:lpstr>'E101'!_20</vt:lpstr>
      <vt:lpstr>'E103'!_20</vt:lpstr>
      <vt:lpstr>'E104'!_20</vt:lpstr>
      <vt:lpstr>'E105'!_20</vt:lpstr>
      <vt:lpstr>'P106'!_20</vt:lpstr>
      <vt:lpstr>'E101'!_21</vt:lpstr>
      <vt:lpstr>'E103'!_21</vt:lpstr>
      <vt:lpstr>'E104'!_21</vt:lpstr>
      <vt:lpstr>'E105'!_21</vt:lpstr>
      <vt:lpstr>'P106'!_21</vt:lpstr>
      <vt:lpstr>'E101'!_22</vt:lpstr>
      <vt:lpstr>'E103'!_22</vt:lpstr>
      <vt:lpstr>'E104'!_22</vt:lpstr>
      <vt:lpstr>'E105'!_22</vt:lpstr>
      <vt:lpstr>'P106'!_22</vt:lpstr>
      <vt:lpstr>'E101'!_23</vt:lpstr>
      <vt:lpstr>'E103'!_23</vt:lpstr>
      <vt:lpstr>'E104'!_23</vt:lpstr>
      <vt:lpstr>'E105'!_23</vt:lpstr>
      <vt:lpstr>'P106'!_23</vt:lpstr>
      <vt:lpstr>'E101'!_24</vt:lpstr>
      <vt:lpstr>'E103'!_24</vt:lpstr>
      <vt:lpstr>'E104'!_24</vt:lpstr>
      <vt:lpstr>'E105'!_24</vt:lpstr>
      <vt:lpstr>'P106'!_24</vt:lpstr>
      <vt:lpstr>'E101'!_26</vt:lpstr>
      <vt:lpstr>'E103'!_26</vt:lpstr>
      <vt:lpstr>'E104'!_26</vt:lpstr>
      <vt:lpstr>'E105'!_26</vt:lpstr>
      <vt:lpstr>'P106'!_26</vt:lpstr>
      <vt:lpstr>'E101'!_27</vt:lpstr>
      <vt:lpstr>'E103'!_27</vt:lpstr>
      <vt:lpstr>'E104'!_27</vt:lpstr>
      <vt:lpstr>'E105'!_27</vt:lpstr>
      <vt:lpstr>'P106'!_27</vt:lpstr>
      <vt:lpstr>'E101'!_28</vt:lpstr>
      <vt:lpstr>'E103'!_28</vt:lpstr>
      <vt:lpstr>'E104'!_28</vt:lpstr>
      <vt:lpstr>'E105'!_28</vt:lpstr>
      <vt:lpstr>'P106'!_28</vt:lpstr>
      <vt:lpstr>'E101'!_29</vt:lpstr>
      <vt:lpstr>'E103'!_29</vt:lpstr>
      <vt:lpstr>'E104'!_29</vt:lpstr>
      <vt:lpstr>'E105'!_29</vt:lpstr>
      <vt:lpstr>'P106'!_29</vt:lpstr>
      <vt:lpstr>'E101'!_Órganos_Autónomos</vt:lpstr>
      <vt:lpstr>'E103'!_Órganos_Autónomos</vt:lpstr>
      <vt:lpstr>'E104'!_Órganos_Autónomos</vt:lpstr>
      <vt:lpstr>'P106'!_Órganos_Autónomos</vt:lpstr>
      <vt:lpstr>_Órganos_Autónomos</vt:lpstr>
      <vt:lpstr>'E101'!_Poder_Judicial</vt:lpstr>
      <vt:lpstr>'E103'!_Poder_Judicial</vt:lpstr>
      <vt:lpstr>'E104'!_Poder_Judicial</vt:lpstr>
      <vt:lpstr>'P106'!_Poder_Judicial</vt:lpstr>
      <vt:lpstr>_Poder_Judicial</vt:lpstr>
      <vt:lpstr>'E101'!_Poder_Legislativo</vt:lpstr>
      <vt:lpstr>'E103'!_Poder_Legislativo</vt:lpstr>
      <vt:lpstr>'E104'!_Poder_Legislativo</vt:lpstr>
      <vt:lpstr>'P106'!_Poder_Legislativo</vt:lpstr>
      <vt:lpstr>_Poder_Legislativo</vt:lpstr>
      <vt:lpstr>'E101'!_Procuración_de_Justicia</vt:lpstr>
      <vt:lpstr>'E103'!_Procuración_de_Justicia</vt:lpstr>
      <vt:lpstr>'E104'!_Procuración_de_Justicia</vt:lpstr>
      <vt:lpstr>'P106'!_Procuración_de_Justicia</vt:lpstr>
      <vt:lpstr>_Procuración_de_Justicia</vt:lpstr>
      <vt:lpstr>'E101'!ADEFAS</vt:lpstr>
      <vt:lpstr>'E103'!ADEFAS</vt:lpstr>
      <vt:lpstr>'E104'!ADEFAS</vt:lpstr>
      <vt:lpstr>'P106'!ADEFAS</vt:lpstr>
      <vt:lpstr>ADEFAS</vt:lpstr>
      <vt:lpstr>'E101'!Adeudos_de_Ejer._Fisc._Ant.__ADEFAS</vt:lpstr>
      <vt:lpstr>'E103'!Adeudos_de_Ejer._Fisc._Ant.__ADEFAS</vt:lpstr>
      <vt:lpstr>'E104'!Adeudos_de_Ejer._Fisc._Ant.__ADEFAS</vt:lpstr>
      <vt:lpstr>'P106'!Adeudos_de_Ejer._Fisc._Ant.__ADEFAS</vt:lpstr>
      <vt:lpstr>Adeudos_de_Ejer._Fisc._Ant.__ADEFAS</vt:lpstr>
      <vt:lpstr>'E101'!Administración</vt:lpstr>
      <vt:lpstr>'E103'!Administración</vt:lpstr>
      <vt:lpstr>'E104'!Administración</vt:lpstr>
      <vt:lpstr>'E105'!Administración</vt:lpstr>
      <vt:lpstr>'P106'!Administración</vt:lpstr>
      <vt:lpstr>'E101'!Agropecuario</vt:lpstr>
      <vt:lpstr>'E103'!Agropecuario</vt:lpstr>
      <vt:lpstr>'E104'!Agropecuario</vt:lpstr>
      <vt:lpstr>'E105'!Agropecuario</vt:lpstr>
      <vt:lpstr>'P106'!Agropecuario</vt:lpstr>
      <vt:lpstr>'E101'!Área_de_impresión</vt:lpstr>
      <vt:lpstr>'E103'!Área_de_impresión</vt:lpstr>
      <vt:lpstr>'E104'!Área_de_impresión</vt:lpstr>
      <vt:lpstr>'E105'!Área_de_impresión</vt:lpstr>
      <vt:lpstr>'P106'!Área_de_impresión</vt:lpstr>
      <vt:lpstr>'E101'!Bienes_Muebles_e_Inmuebles</vt:lpstr>
      <vt:lpstr>'E103'!Bienes_Muebles_e_Inmuebles</vt:lpstr>
      <vt:lpstr>'E104'!Bienes_Muebles_e_Inmuebles</vt:lpstr>
      <vt:lpstr>'P106'!Bienes_Muebles_e_Inmuebles</vt:lpstr>
      <vt:lpstr>Bienes_Muebles_e_Inmuebles</vt:lpstr>
      <vt:lpstr>'E101'!Consejería_Jurídica</vt:lpstr>
      <vt:lpstr>'E103'!Consejería_Jurídica</vt:lpstr>
      <vt:lpstr>'E104'!Consejería_Jurídica</vt:lpstr>
      <vt:lpstr>'E105'!Consejería_Jurídica</vt:lpstr>
      <vt:lpstr>'P106'!Consejería_Jurídica</vt:lpstr>
      <vt:lpstr>'E101'!Contraloría</vt:lpstr>
      <vt:lpstr>'E103'!Contraloría</vt:lpstr>
      <vt:lpstr>'E104'!Contraloría</vt:lpstr>
      <vt:lpstr>'E105'!Contraloría</vt:lpstr>
      <vt:lpstr>'P106'!Contraloría</vt:lpstr>
      <vt:lpstr>'E101'!Cultura</vt:lpstr>
      <vt:lpstr>'E103'!Cultura</vt:lpstr>
      <vt:lpstr>'E104'!Cultura</vt:lpstr>
      <vt:lpstr>'E105'!Cultura</vt:lpstr>
      <vt:lpstr>'P106'!Cultura</vt:lpstr>
      <vt:lpstr>'E101'!Desarrollo_Social</vt:lpstr>
      <vt:lpstr>'E103'!Desarrollo_Social</vt:lpstr>
      <vt:lpstr>'E104'!Desarrollo_Social</vt:lpstr>
      <vt:lpstr>'E105'!Desarrollo_Social</vt:lpstr>
      <vt:lpstr>'P106'!Desarrollo_Social</vt:lpstr>
      <vt:lpstr>'E101'!Desarrollo_Sustentable</vt:lpstr>
      <vt:lpstr>'E103'!Desarrollo_Sustentable</vt:lpstr>
      <vt:lpstr>'E104'!Desarrollo_Sustentable</vt:lpstr>
      <vt:lpstr>'E105'!Desarrollo_Sustentable</vt:lpstr>
      <vt:lpstr>'P106'!Desarrollo_Sustentable</vt:lpstr>
      <vt:lpstr>'E101'!Deuda_Pública</vt:lpstr>
      <vt:lpstr>'E103'!Deuda_Pública</vt:lpstr>
      <vt:lpstr>'E104'!Deuda_Pública</vt:lpstr>
      <vt:lpstr>'P106'!Deuda_Pública</vt:lpstr>
      <vt:lpstr>Deuda_Pública</vt:lpstr>
      <vt:lpstr>'E101'!Economía</vt:lpstr>
      <vt:lpstr>'E103'!Economía</vt:lpstr>
      <vt:lpstr>'E104'!Economía</vt:lpstr>
      <vt:lpstr>'E105'!Economía</vt:lpstr>
      <vt:lpstr>'P106'!Economía</vt:lpstr>
      <vt:lpstr>'E101'!Educación</vt:lpstr>
      <vt:lpstr>'E103'!Educación</vt:lpstr>
      <vt:lpstr>'E104'!Educación</vt:lpstr>
      <vt:lpstr>'P106'!Educación</vt:lpstr>
      <vt:lpstr>Educación</vt:lpstr>
      <vt:lpstr>'E101'!FINES</vt:lpstr>
      <vt:lpstr>'E103'!FINES</vt:lpstr>
      <vt:lpstr>'E104'!FINES</vt:lpstr>
      <vt:lpstr>'P106'!FINES</vt:lpstr>
      <vt:lpstr>FINES</vt:lpstr>
      <vt:lpstr>'E101'!Gastos_Institucionales</vt:lpstr>
      <vt:lpstr>'E103'!Gastos_Institucionales</vt:lpstr>
      <vt:lpstr>'E104'!Gastos_Institucionales</vt:lpstr>
      <vt:lpstr>'E105'!Gastos_Institucionales</vt:lpstr>
      <vt:lpstr>'P106'!Gastos_Institucionales</vt:lpstr>
      <vt:lpstr>'E101'!Gobierno</vt:lpstr>
      <vt:lpstr>'E103'!Gobierno</vt:lpstr>
      <vt:lpstr>'E104'!Gobierno</vt:lpstr>
      <vt:lpstr>'P106'!Gobierno</vt:lpstr>
      <vt:lpstr>Gobierno</vt:lpstr>
      <vt:lpstr>'E101'!Hacienda</vt:lpstr>
      <vt:lpstr>'E103'!Hacienda</vt:lpstr>
      <vt:lpstr>'E104'!Hacienda</vt:lpstr>
      <vt:lpstr>'P106'!Hacienda</vt:lpstr>
      <vt:lpstr>Hacienda</vt:lpstr>
      <vt:lpstr>'E101'!Innovación__Ciencia_y_Tec.</vt:lpstr>
      <vt:lpstr>'E103'!Innovación__Ciencia_y_Tec.</vt:lpstr>
      <vt:lpstr>'E104'!Innovación__Ciencia_y_Tec.</vt:lpstr>
      <vt:lpstr>'E105'!Innovación__Ciencia_y_Tec.</vt:lpstr>
      <vt:lpstr>'P106'!Innovación__Ciencia_y_Tec.</vt:lpstr>
      <vt:lpstr>'E101'!Innovación__Ciencia_y_Tecnología</vt:lpstr>
      <vt:lpstr>'E103'!Innovación__Ciencia_y_Tecnología</vt:lpstr>
      <vt:lpstr>'E104'!Innovación__Ciencia_y_Tecnología</vt:lpstr>
      <vt:lpstr>'E105'!Innovación__Ciencia_y_Tecnología</vt:lpstr>
      <vt:lpstr>'P106'!Innovación__Ciencia_y_Tecnología</vt:lpstr>
      <vt:lpstr>'E101'!Innovación_Ciencia_y_Tec.</vt:lpstr>
      <vt:lpstr>'E103'!Innovación_Ciencia_y_Tec.</vt:lpstr>
      <vt:lpstr>'E104'!Innovación_Ciencia_y_Tec.</vt:lpstr>
      <vt:lpstr>'P106'!Innovación_Ciencia_y_Tec.</vt:lpstr>
      <vt:lpstr>Innovación_Ciencia_y_Tec.</vt:lpstr>
      <vt:lpstr>'E101'!Movilidad_y_Transporte</vt:lpstr>
      <vt:lpstr>'E103'!Movilidad_y_Transporte</vt:lpstr>
      <vt:lpstr>'E104'!Movilidad_y_Transporte</vt:lpstr>
      <vt:lpstr>'E105'!Movilidad_y_Transporte</vt:lpstr>
      <vt:lpstr>'P106'!Movilidad_y_Transporte</vt:lpstr>
      <vt:lpstr>'E101'!Obras_Públicas</vt:lpstr>
      <vt:lpstr>'E103'!Obras_Públicas</vt:lpstr>
      <vt:lpstr>'E104'!Obras_Públicas</vt:lpstr>
      <vt:lpstr>'P106'!Obras_Públicas</vt:lpstr>
      <vt:lpstr>Obras_Públicas</vt:lpstr>
      <vt:lpstr>'E101'!Oficina_de_la_Gubernatura</vt:lpstr>
      <vt:lpstr>'E103'!Oficina_de_la_Gubernatura</vt:lpstr>
      <vt:lpstr>'E104'!Oficina_de_la_Gubernatura</vt:lpstr>
      <vt:lpstr>'P106'!Oficina_de_la_Gubernatura</vt:lpstr>
      <vt:lpstr>Oficina_de_la_Gubernatura</vt:lpstr>
      <vt:lpstr>'E101'!Órganos_Autónomos</vt:lpstr>
      <vt:lpstr>'E103'!Órganos_Autónomos</vt:lpstr>
      <vt:lpstr>'E104'!Órganos_Autónomos</vt:lpstr>
      <vt:lpstr>'P106'!Órganos_Autónomos</vt:lpstr>
      <vt:lpstr>Órganos_Autónomos</vt:lpstr>
      <vt:lpstr>'E101'!Participaciones_a_municipios</vt:lpstr>
      <vt:lpstr>'E103'!Participaciones_a_municipios</vt:lpstr>
      <vt:lpstr>'E104'!Participaciones_a_municipios</vt:lpstr>
      <vt:lpstr>'E105'!Participaciones_a_municipios</vt:lpstr>
      <vt:lpstr>'P106'!Participaciones_a_municipios</vt:lpstr>
      <vt:lpstr>'E101'!Poder_Judicial</vt:lpstr>
      <vt:lpstr>'E103'!Poder_Judicial</vt:lpstr>
      <vt:lpstr>'E104'!Poder_Judicial</vt:lpstr>
      <vt:lpstr>'E105'!Poder_Judicial</vt:lpstr>
      <vt:lpstr>'P106'!Poder_Judicial</vt:lpstr>
      <vt:lpstr>'E101'!Poder_Legislativo</vt:lpstr>
      <vt:lpstr>'E103'!Poder_Legislativo</vt:lpstr>
      <vt:lpstr>'E104'!Poder_Legislativo</vt:lpstr>
      <vt:lpstr>'P106'!Poder_Legislativo</vt:lpstr>
      <vt:lpstr>Poder_Legislativo</vt:lpstr>
      <vt:lpstr>'E101'!Procuración_de_Justicia</vt:lpstr>
      <vt:lpstr>'E103'!Procuración_de_Justicia</vt:lpstr>
      <vt:lpstr>'E104'!Procuración_de_Justicia</vt:lpstr>
      <vt:lpstr>'E105'!Procuración_de_Justicia</vt:lpstr>
      <vt:lpstr>'P106'!Procuración_de_Justicia</vt:lpstr>
      <vt:lpstr>'E101'!Ramos</vt:lpstr>
      <vt:lpstr>'E103'!Ramos</vt:lpstr>
      <vt:lpstr>'E104'!Ramos</vt:lpstr>
      <vt:lpstr>'P106'!Ramos</vt:lpstr>
      <vt:lpstr>Ramos</vt:lpstr>
      <vt:lpstr>'E101'!RAMOS_ESTATALES</vt:lpstr>
      <vt:lpstr>'E103'!RAMOS_ESTATALES</vt:lpstr>
      <vt:lpstr>'E104'!RAMOS_ESTATALES</vt:lpstr>
      <vt:lpstr>'E105'!RAMOS_ESTATALES</vt:lpstr>
      <vt:lpstr>'P106'!RAMOS_ESTATALES</vt:lpstr>
      <vt:lpstr>'E101'!Salud</vt:lpstr>
      <vt:lpstr>'E103'!Salud</vt:lpstr>
      <vt:lpstr>'E104'!Salud</vt:lpstr>
      <vt:lpstr>'E105'!Salud</vt:lpstr>
      <vt:lpstr>'P106'!Salud</vt:lpstr>
      <vt:lpstr>'E101'!Seguridad_Pública</vt:lpstr>
      <vt:lpstr>'E103'!Seguridad_Pública</vt:lpstr>
      <vt:lpstr>'E104'!Seguridad_Pública</vt:lpstr>
      <vt:lpstr>'E105'!Seguridad_Pública</vt:lpstr>
      <vt:lpstr>'P106'!Seguridad_Pública</vt:lpstr>
      <vt:lpstr>'E101'!Títulos_a_imprimir</vt:lpstr>
      <vt:lpstr>'E103'!Títulos_a_imprimir</vt:lpstr>
      <vt:lpstr>'E104'!Títulos_a_imprimir</vt:lpstr>
      <vt:lpstr>'E105'!Títulos_a_imprimir</vt:lpstr>
      <vt:lpstr>'P106'!Títulos_a_imprimir</vt:lpstr>
      <vt:lpstr>'E101'!Trabajo</vt:lpstr>
      <vt:lpstr>'E103'!Trabajo</vt:lpstr>
      <vt:lpstr>'E104'!Trabajo</vt:lpstr>
      <vt:lpstr>'E105'!Trabajo</vt:lpstr>
      <vt:lpstr>'P106'!Trabajo</vt:lpstr>
      <vt:lpstr>'E101'!Turismo</vt:lpstr>
      <vt:lpstr>'E103'!Turismo</vt:lpstr>
      <vt:lpstr>'E104'!Turismo</vt:lpstr>
      <vt:lpstr>'P106'!Turismo</vt:lpstr>
      <vt:lpstr>Turismo</vt:lpstr>
      <vt:lpstr>'E101'!Unidades_Responsables_de_Gasto</vt:lpstr>
      <vt:lpstr>'E103'!Unidades_Responsables_de_Gasto</vt:lpstr>
      <vt:lpstr>'E104'!Unidades_Responsables_de_Gasto</vt:lpstr>
      <vt:lpstr>'E105'!Unidades_Responsables_de_Gasto</vt:lpstr>
      <vt:lpstr>'P106'!Unidades_Responsables_de_Gasto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2018-01-30T06:04:43Z</cp:lastPrinted>
  <dcterms:created xsi:type="dcterms:W3CDTF">2016-03-15T17:29:36Z</dcterms:created>
  <dcterms:modified xsi:type="dcterms:W3CDTF">2018-02-21T16:35:58Z</dcterms:modified>
</cp:coreProperties>
</file>