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60" windowWidth="15600" windowHeight="6795" tabRatio="617" firstSheet="1" activeTab="1"/>
  </bookViews>
  <sheets>
    <sheet name="MIR Ejecutiva" sheetId="1" state="hidden" r:id="rId1"/>
    <sheet name="E021" sheetId="4" r:id="rId2"/>
    <sheet name="PPs" sheetId="3" state="hidden" r:id="rId3"/>
    <sheet name="Evaluaciones" sheetId="5" state="hidden" r:id="rId4"/>
    <sheet name="ASM" sheetId="6" state="hidden" r:id="rId5"/>
  </sheets>
  <definedNames>
    <definedName name="_01">'E021'!$BD$1099</definedName>
    <definedName name="_02">'E021'!$BD$1100</definedName>
    <definedName name="_03">'E021'!$BD$1101</definedName>
    <definedName name="_04">'E021'!$BD$1102</definedName>
    <definedName name="_05">'E021'!$BD$1103</definedName>
    <definedName name="_06">'E021'!$BD$1104</definedName>
    <definedName name="_07">'E021'!$BD$1105</definedName>
    <definedName name="_08">'E021'!$BD$1106</definedName>
    <definedName name="_09">'E021'!$BD$1107</definedName>
    <definedName name="_10">'E021'!$BD$1108</definedName>
    <definedName name="_11">'E021'!$BD$1109</definedName>
    <definedName name="_12">'E021'!$BD$1110</definedName>
    <definedName name="_13">'E021'!$BD$1111</definedName>
    <definedName name="_14">'E021'!$BD$1112</definedName>
    <definedName name="_15">'E021'!$BD$1113</definedName>
    <definedName name="_16">'E021'!$BD$1114</definedName>
    <definedName name="_17">'E021'!$BD$1115</definedName>
    <definedName name="_18" localSheetId="1">'E021'!$BD$1116</definedName>
    <definedName name="_19" localSheetId="1">'E021'!$BD$1117</definedName>
    <definedName name="_20" localSheetId="1">'E021'!$BD$1118</definedName>
    <definedName name="_21" localSheetId="1">'E021'!$BD$1119</definedName>
    <definedName name="_22" localSheetId="1">'E021'!$BD$1167</definedName>
    <definedName name="_23" localSheetId="1">'E021'!$BD$1121</definedName>
    <definedName name="_24" localSheetId="1">'E021'!$BD$1169</definedName>
    <definedName name="_26" localSheetId="1">'E021'!$BD$1123</definedName>
    <definedName name="_27" localSheetId="1">'E021'!$BD$1124</definedName>
    <definedName name="_28" localSheetId="1">'E021'!$BD$1125</definedName>
    <definedName name="_29" localSheetId="1">'E021'!$BD$1173</definedName>
    <definedName name="_Órganos_Autónomos">'E021'!$BE$1135:$BE$1143</definedName>
    <definedName name="_Poder_Judicial">'E021'!$BE$1131:$BE$1134</definedName>
    <definedName name="_Poder_Legislativo">'E021'!$BE$1129:$BE$1130</definedName>
    <definedName name="_Procuración_de_Justicia">'E021'!$BE$1154:$BE$1156</definedName>
    <definedName name="ADEFAS">'E021'!$BE$1122</definedName>
    <definedName name="Adeudos_de_Ejer._Fisc._Ant.__ADEFAS">'E021'!$BE$1169</definedName>
    <definedName name="Administración" localSheetId="1">'E021'!$BE$1157</definedName>
    <definedName name="Agropecuario" localSheetId="1">'E021'!$BE$1148</definedName>
    <definedName name="_xlnm.Print_Area" localSheetId="1">'E021'!$A$2:$Y$70</definedName>
    <definedName name="Bienes_Muebles_e_Inmuebles">'E021'!$BE$1170</definedName>
    <definedName name="Consejería_Jurídica" localSheetId="1">'E021'!$BE$1160</definedName>
    <definedName name="Contraloría" localSheetId="1">'E021'!$BE$1158</definedName>
    <definedName name="Cultura" localSheetId="1">'E021'!$BE$1164</definedName>
    <definedName name="Desarrollo_Social" localSheetId="1">'E021'!$BE$1162</definedName>
    <definedName name="Desarrollo_Sustentable" localSheetId="1">'E021'!$BE$1165:$BE$1166</definedName>
    <definedName name="Deuda_Pública">'E021'!$BE$1171</definedName>
    <definedName name="Economía" localSheetId="1">'E021'!$BE$1147</definedName>
    <definedName name="Educación">'E021'!$BE$1150:$BE$1151</definedName>
    <definedName name="FINES">'E021'!$BP$1030:$BP$1041</definedName>
    <definedName name="Gastos_Institucionales" localSheetId="1">'E021'!$BE$1173</definedName>
    <definedName name="Gobierno">'E021'!$BE$1145</definedName>
    <definedName name="Hacienda">'E021'!$BE$1146</definedName>
    <definedName name="Innovación__Ciencia_y_Tec." localSheetId="1">'E021'!$BE$1167</definedName>
    <definedName name="Innovación__Ciencia_y_Tecnología" localSheetId="1">'E021'!$BE$1167</definedName>
    <definedName name="Innovación_Ciencia_y_Tec.">'E021'!$BE$1167</definedName>
    <definedName name="Movilidad_y_Transporte" localSheetId="1">'E021'!$BE$1168</definedName>
    <definedName name="Obras_Públicas">'E021'!$BE$1149</definedName>
    <definedName name="Oficina_de_la_Gubernatura">'E021'!$BE$1144</definedName>
    <definedName name="Órganos_Autónomos">'E021'!$BE$1037:$BE$1045</definedName>
    <definedName name="Participaciones_a_municipios" localSheetId="1">'E021'!$BE$1172</definedName>
    <definedName name="Poder_Judicial" localSheetId="1">'E021'!$BE$1033:$BE$1036</definedName>
    <definedName name="Poder_Legislativo">'E021'!$BE$1031:$BE$1032</definedName>
    <definedName name="Procuración_de_Justicia" localSheetId="1">'E021'!$BE$1154:$BE$1156</definedName>
    <definedName name="Ramos">'E021'!$BC$1099:$BC$1126</definedName>
    <definedName name="RAMOS_ESTATALES" localSheetId="1">'E021'!$BD$1099:$BD$1126</definedName>
    <definedName name="Salud" localSheetId="1">'E021'!$BE$1152:$BE$1153</definedName>
    <definedName name="Seguridad_Pública" localSheetId="1">'E021'!$BE$1159</definedName>
    <definedName name="_xlnm.Print_Titles" localSheetId="1">'E021'!$2:$17</definedName>
    <definedName name="Trabajo" localSheetId="1">'E021'!$BE$1163</definedName>
    <definedName name="Turismo">'E021'!$BE$1161</definedName>
    <definedName name="Unidades_Responsables_de_Gasto" localSheetId="1">'E021'!$BE$1129:$BE$1173</definedName>
  </definedNames>
  <calcPr calcId="145621"/>
</workbook>
</file>

<file path=xl/calcChain.xml><?xml version="1.0" encoding="utf-8"?>
<calcChain xmlns="http://schemas.openxmlformats.org/spreadsheetml/2006/main">
  <c r="V67" i="4" l="1"/>
  <c r="J67" i="4" l="1"/>
  <c r="P67" i="4"/>
  <c r="W67" i="4" s="1"/>
  <c r="E67" i="4" l="1"/>
  <c r="K67" i="4" s="1"/>
  <c r="Y67" i="4" s="1"/>
  <c r="BQ24" i="4"/>
  <c r="R67" i="4"/>
  <c r="P66" i="4"/>
  <c r="W66" i="4" s="1"/>
  <c r="Y66" i="4" s="1"/>
  <c r="V66" i="4"/>
  <c r="E66" i="4"/>
  <c r="K66" i="4" s="1"/>
  <c r="J66" i="4"/>
  <c r="BA1038" i="4"/>
  <c r="BA1039" i="4"/>
  <c r="BA1040" i="4"/>
  <c r="BA1041" i="4"/>
  <c r="BA1099" i="4"/>
  <c r="BA1098" i="4"/>
  <c r="BA1097" i="4"/>
  <c r="BA1096" i="4"/>
  <c r="BA1095" i="4"/>
  <c r="BA1094" i="4"/>
  <c r="BA1093" i="4"/>
  <c r="BA1092" i="4"/>
  <c r="BA1091" i="4"/>
  <c r="BA1090" i="4"/>
  <c r="BA1089" i="4"/>
  <c r="BA1088" i="4"/>
  <c r="BA1087" i="4"/>
  <c r="BA1086" i="4"/>
  <c r="BA1085" i="4"/>
  <c r="BA1084" i="4"/>
  <c r="BA1083" i="4"/>
  <c r="BA1082" i="4"/>
  <c r="BA1081" i="4"/>
  <c r="BA1080" i="4"/>
  <c r="BA1079" i="4"/>
  <c r="BA1078" i="4"/>
  <c r="BA1077" i="4"/>
  <c r="BA1076" i="4"/>
  <c r="BA1075" i="4"/>
  <c r="BA1074" i="4"/>
  <c r="BA1072" i="4"/>
  <c r="BA1071" i="4"/>
  <c r="BA1070" i="4"/>
  <c r="BA1069" i="4"/>
  <c r="BA1068" i="4"/>
  <c r="BA1067" i="4"/>
  <c r="BA1066" i="4"/>
  <c r="BA1065" i="4"/>
  <c r="BA1064" i="4"/>
  <c r="BA1063" i="4"/>
  <c r="BA1062" i="4"/>
  <c r="BA1061" i="4"/>
  <c r="BA1060" i="4"/>
  <c r="BA1059" i="4"/>
  <c r="BA1058" i="4"/>
  <c r="BA1057" i="4"/>
  <c r="BA1056" i="4"/>
  <c r="BA1055" i="4"/>
  <c r="BA1054" i="4"/>
  <c r="BA1053" i="4"/>
  <c r="BA1052" i="4"/>
  <c r="BA1051" i="4"/>
  <c r="BA1050" i="4"/>
  <c r="BA1049" i="4"/>
  <c r="BA1048" i="4"/>
  <c r="BA1047" i="4"/>
  <c r="BA1046" i="4"/>
  <c r="BA1045" i="4"/>
  <c r="BA1044" i="4"/>
  <c r="BA1043" i="4"/>
  <c r="BA1042" i="4"/>
  <c r="BA1037" i="4"/>
  <c r="BA1036" i="4"/>
  <c r="BA1035" i="4"/>
  <c r="BA1034" i="4"/>
  <c r="BA1033" i="4"/>
  <c r="BA1032" i="4"/>
  <c r="BA1031" i="4"/>
  <c r="BA1030" i="4"/>
</calcChain>
</file>

<file path=xl/sharedStrings.xml><?xml version="1.0" encoding="utf-8"?>
<sst xmlns="http://schemas.openxmlformats.org/spreadsheetml/2006/main" count="1533" uniqueCount="1022">
  <si>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</si>
  <si>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</si>
  <si>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</si>
  <si>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</si>
  <si>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</si>
  <si>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</si>
  <si>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</si>
  <si>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</si>
  <si>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</si>
  <si>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</si>
  <si>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</si>
  <si>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</si>
  <si>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</si>
  <si>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</si>
  <si>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</si>
  <si>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</si>
  <si>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</si>
  <si>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</si>
  <si>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</si>
  <si>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</si>
  <si>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</si>
  <si>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</si>
  <si>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</si>
  <si>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</si>
  <si>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</si>
  <si>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</si>
  <si>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</si>
  <si>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</si>
  <si>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</si>
  <si>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</si>
  <si>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</si>
  <si>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</si>
  <si>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</si>
  <si>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</si>
  <si>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</si>
  <si>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</si>
  <si>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</si>
  <si>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</si>
  <si>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</si>
  <si>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</si>
  <si>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</si>
  <si>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</si>
  <si>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</si>
  <si>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</si>
  <si>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</si>
  <si>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</si>
  <si>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</si>
  <si>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</si>
  <si>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</si>
  <si>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</si>
  <si>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</si>
  <si>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</si>
  <si>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</si>
  <si>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</si>
  <si>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</si>
  <si>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</si>
  <si>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</si>
  <si>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</si>
  <si>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</si>
  <si>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</si>
  <si>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</si>
  <si>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</si>
  <si>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</si>
  <si>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</si>
  <si>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</si>
  <si>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</si>
  <si>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</si>
  <si>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</si>
  <si>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</si>
  <si>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</si>
  <si>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</si>
  <si>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</si>
  <si>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</si>
  <si>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</si>
  <si>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</si>
  <si>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</si>
  <si>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</si>
  <si>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</si>
  <si>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</si>
  <si>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</si>
  <si>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</si>
  <si>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</si>
  <si>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</si>
  <si>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</si>
  <si>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</si>
  <si>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</si>
  <si>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</si>
  <si>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</si>
  <si>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</si>
  <si>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</si>
  <si>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</si>
  <si>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</si>
  <si>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</si>
  <si>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</si>
  <si>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</si>
  <si>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</si>
  <si>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</si>
  <si>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</si>
  <si>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</si>
  <si>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</si>
  <si>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</si>
  <si>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</si>
  <si>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</si>
  <si>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</si>
  <si>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</si>
  <si>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</si>
  <si>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</si>
  <si>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</si>
  <si>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</si>
  <si>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</si>
  <si>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</si>
  <si>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</si>
  <si>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</si>
  <si>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</si>
  <si>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</si>
  <si>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</si>
  <si>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</si>
  <si>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</si>
  <si>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</si>
  <si>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</si>
  <si>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</si>
  <si>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</si>
  <si>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</si>
  <si>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</si>
  <si>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</si>
  <si>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</si>
  <si>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</si>
  <si>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</si>
  <si>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</si>
  <si>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</si>
  <si>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</si>
  <si>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</si>
  <si>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</si>
  <si>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</si>
  <si>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</si>
  <si>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</si>
  <si>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</si>
  <si>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</si>
  <si>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</si>
  <si>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</si>
  <si>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</si>
  <si>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</si>
  <si>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</si>
  <si>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</si>
  <si>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</si>
  <si>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</si>
  <si>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</si>
  <si>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</si>
  <si>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</si>
  <si>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</si>
  <si>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</si>
  <si>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</si>
  <si>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</si>
  <si>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</si>
  <si>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</si>
  <si>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</si>
  <si>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</si>
  <si>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</si>
  <si>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</si>
  <si>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</si>
  <si>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</si>
  <si>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</si>
  <si>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</si>
  <si>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</si>
  <si>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</si>
  <si>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</si>
  <si>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</si>
  <si>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</si>
  <si>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</si>
  <si>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</si>
  <si>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</si>
  <si>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</si>
  <si>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</si>
  <si>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</si>
  <si>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</si>
  <si>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</si>
  <si>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</si>
  <si>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</si>
  <si>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</si>
  <si>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</si>
  <si>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</si>
  <si>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</si>
  <si>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</si>
  <si>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</si>
  <si>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</si>
  <si>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</si>
  <si>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</si>
  <si>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</si>
  <si>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</si>
  <si>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</si>
  <si>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</si>
  <si>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</si>
  <si>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</si>
  <si>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</si>
  <si>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</si>
  <si>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</si>
  <si>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</si>
  <si>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</si>
  <si>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</si>
  <si>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</si>
  <si>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</si>
  <si>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</si>
  <si>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</si>
  <si>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</si>
  <si>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</si>
  <si>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</si>
  <si>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</si>
  <si>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</si>
  <si>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</si>
  <si>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</si>
  <si>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</si>
  <si>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</si>
  <si>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</si>
  <si>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</si>
  <si>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</si>
  <si>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</si>
  <si>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</si>
  <si>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</si>
  <si>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</si>
  <si>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</si>
  <si>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</si>
  <si>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</si>
  <si>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</si>
  <si>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</si>
  <si>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</si>
  <si>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</si>
  <si>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</si>
  <si>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</si>
  <si>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</si>
  <si>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</si>
  <si>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</si>
  <si>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</si>
  <si>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</si>
  <si>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</si>
  <si>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</si>
  <si>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</si>
  <si>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</si>
  <si>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</si>
  <si>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</si>
  <si>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</si>
  <si>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</si>
  <si>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</si>
  <si>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</si>
  <si>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</si>
  <si>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</si>
  <si>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</si>
  <si>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</si>
  <si>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</si>
  <si>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</si>
  <si>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</si>
  <si>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</si>
  <si>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</si>
  <si>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</si>
  <si>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</si>
  <si>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</si>
  <si>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</si>
  <si>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</si>
  <si>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</si>
  <si>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</si>
  <si>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</si>
  <si>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</si>
  <si>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</si>
  <si>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</si>
  <si>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</si>
  <si>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</si>
  <si>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</si>
  <si>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</si>
  <si>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</si>
  <si>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</si>
  <si>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</si>
  <si>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</si>
  <si>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</si>
  <si>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</si>
  <si>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</si>
  <si>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</si>
  <si>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</si>
  <si>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</si>
  <si>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</si>
  <si>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</si>
  <si>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</si>
  <si>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</si>
  <si>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</si>
  <si>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</si>
  <si>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</si>
  <si>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</si>
  <si>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</si>
  <si>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</si>
  <si>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</si>
  <si>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</si>
  <si>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</si>
  <si>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</si>
  <si>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</si>
  <si>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</si>
  <si>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</si>
  <si>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</si>
  <si>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</si>
  <si>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</si>
  <si>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</si>
  <si>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</si>
  <si>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</si>
  <si>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</si>
  <si>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</si>
  <si>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</si>
  <si>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</si>
  <si>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</si>
  <si>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</si>
  <si>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</si>
  <si>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</si>
  <si>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</si>
  <si>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</si>
  <si>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</si>
  <si>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</si>
  <si>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</si>
  <si>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</si>
  <si>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</si>
  <si>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</si>
  <si>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</si>
  <si>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</si>
  <si>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</si>
  <si>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</si>
  <si>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</si>
  <si>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</si>
  <si>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</si>
  <si>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</si>
  <si>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</si>
  <si>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</si>
  <si>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</si>
  <si>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</si>
  <si>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</si>
  <si>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</si>
  <si>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</si>
  <si>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</si>
  <si>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</si>
  <si>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</si>
  <si>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</si>
  <si>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</si>
  <si>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</si>
  <si>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</si>
  <si>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</si>
  <si>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</si>
  <si>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</si>
  <si>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</si>
  <si>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</si>
  <si>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</si>
  <si>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</si>
  <si>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</si>
  <si>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</si>
  <si>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</si>
  <si>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</si>
  <si>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</si>
  <si>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</si>
  <si>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</si>
  <si>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</si>
  <si>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</si>
  <si>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</si>
  <si>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</si>
  <si>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</si>
  <si>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</si>
  <si>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</si>
  <si>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</si>
  <si>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</si>
  <si>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</si>
  <si>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</si>
  <si>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</si>
  <si>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</si>
  <si>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</si>
  <si>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</si>
  <si>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</si>
  <si>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</si>
  <si>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</si>
  <si>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</si>
  <si>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</si>
  <si>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</si>
  <si>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</si>
  <si>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</si>
  <si>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</si>
  <si>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</si>
  <si>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</si>
  <si>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</si>
  <si>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</si>
  <si>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</si>
  <si>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</si>
  <si>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</si>
  <si>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</si>
  <si>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</si>
  <si>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</si>
  <si>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</si>
  <si>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</si>
  <si>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</si>
  <si>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</si>
  <si>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</si>
  <si>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</si>
  <si>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</si>
  <si>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</si>
  <si>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</si>
  <si>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</si>
  <si>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</si>
  <si>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</si>
  <si>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</si>
  <si>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</si>
  <si>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</si>
  <si>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</si>
  <si>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</si>
  <si>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</si>
  <si>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</si>
  <si>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</si>
  <si>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</si>
  <si>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</si>
  <si>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</si>
  <si>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</si>
  <si>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</si>
  <si>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</si>
  <si>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</si>
  <si>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</si>
  <si>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</si>
  <si>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</si>
  <si>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</si>
  <si>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</si>
  <si>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</si>
  <si>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</si>
  <si>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</si>
  <si>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</si>
  <si>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</si>
  <si>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</si>
  <si>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</si>
  <si>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</si>
  <si>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</si>
  <si>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</si>
  <si>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</si>
  <si>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</si>
  <si>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</si>
  <si>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</si>
  <si>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</si>
  <si>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</si>
  <si>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</si>
  <si>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</si>
  <si>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</si>
  <si>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</si>
  <si>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</si>
  <si>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</si>
  <si>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</si>
  <si>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</si>
  <si>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</si>
  <si>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</si>
  <si>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</si>
  <si>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</si>
  <si>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</si>
  <si>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</si>
  <si>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</si>
  <si>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</si>
  <si>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</si>
  <si>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</si>
  <si>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</si>
  <si>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</si>
  <si>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</si>
  <si>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</si>
  <si>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</si>
  <si>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</si>
  <si>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</si>
  <si>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</si>
  <si>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</si>
  <si>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</si>
  <si>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</si>
  <si>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</si>
  <si>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</si>
  <si>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</si>
  <si>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</si>
  <si>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</si>
  <si>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</si>
  <si>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</si>
  <si>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</si>
  <si>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</si>
  <si>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</si>
  <si>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</si>
  <si>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</si>
  <si>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</si>
  <si>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</si>
  <si>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</si>
  <si>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</si>
  <si>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</si>
  <si>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</si>
  <si>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</si>
  <si>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</si>
  <si>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</si>
  <si>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</si>
  <si>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</si>
  <si>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</si>
  <si>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</si>
  <si>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</si>
  <si>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</si>
  <si>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</si>
  <si>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</si>
  <si>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</si>
  <si>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</si>
  <si>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</si>
  <si>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</si>
  <si>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</si>
  <si>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</si>
  <si>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</si>
  <si>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</si>
  <si>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</si>
  <si>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</si>
  <si>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</si>
  <si>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</si>
  <si>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</si>
  <si>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</si>
  <si>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</si>
  <si>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</si>
  <si>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</si>
  <si>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</si>
  <si>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</si>
  <si>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</si>
  <si>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</si>
  <si>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</si>
  <si>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</si>
  <si>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</si>
  <si>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</si>
  <si>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</si>
  <si>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</si>
  <si>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</si>
  <si>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</si>
  <si>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</si>
  <si>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</si>
  <si>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</si>
  <si>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</si>
  <si>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</si>
  <si>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</si>
  <si>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</si>
  <si>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</si>
  <si>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</si>
  <si>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</si>
  <si>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</si>
  <si>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</si>
  <si>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</si>
  <si>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</si>
  <si>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</si>
  <si>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</si>
  <si>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</si>
  <si>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</si>
  <si>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</si>
  <si>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</si>
  <si>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</si>
  <si>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</si>
  <si>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</si>
  <si>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</si>
  <si>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</si>
  <si>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</si>
  <si>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</si>
  <si>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</si>
  <si>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</si>
  <si>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</si>
  <si>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</si>
  <si>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</si>
  <si>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</si>
  <si>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</si>
  <si>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</si>
  <si>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</si>
  <si>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</si>
  <si>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</si>
  <si>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</si>
  <si>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</si>
  <si>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</si>
  <si>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</si>
  <si>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</si>
  <si>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</si>
  <si>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</si>
  <si>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</si>
  <si>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</si>
  <si>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</si>
  <si>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</si>
  <si>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</si>
  <si>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</si>
  <si>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</si>
  <si>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</si>
  <si>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</si>
  <si>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</si>
  <si>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</si>
  <si>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</si>
  <si>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</si>
  <si>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</si>
  <si>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</si>
  <si>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</si>
  <si>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</si>
  <si>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</si>
  <si>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</si>
  <si>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</si>
  <si>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</si>
  <si>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</si>
  <si>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</si>
  <si>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</si>
  <si>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</si>
  <si>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</si>
  <si>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</si>
  <si>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</si>
  <si>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</si>
  <si>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</si>
  <si>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</si>
  <si>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</si>
  <si>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</si>
  <si>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</si>
  <si>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</si>
  <si>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</si>
  <si>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</si>
  <si>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</si>
  <si>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</si>
  <si>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</si>
  <si>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</si>
  <si>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</si>
  <si>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</si>
  <si>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</si>
  <si>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</si>
  <si>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</si>
  <si>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</si>
  <si>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</si>
  <si>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</si>
  <si>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</si>
  <si>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</si>
  <si>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</si>
  <si>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</si>
  <si>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</si>
  <si>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</si>
  <si>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</si>
  <si>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</si>
  <si>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</si>
  <si>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</si>
  <si>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</si>
  <si>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</si>
  <si>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</si>
  <si>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</si>
  <si>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</si>
  <si>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</si>
  <si>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</si>
  <si>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</si>
  <si>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</si>
  <si>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</si>
  <si>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</si>
  <si>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</si>
  <si>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</si>
  <si>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</si>
  <si>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</si>
  <si>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</si>
  <si>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</si>
  <si>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</si>
  <si>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</si>
  <si>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</si>
  <si>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</si>
  <si>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</si>
  <si>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</si>
  <si>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</si>
  <si>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</si>
  <si>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</si>
  <si>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</si>
  <si>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</si>
  <si>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</si>
  <si>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</si>
  <si>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</si>
  <si>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</si>
  <si>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</si>
  <si>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</si>
  <si>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</si>
  <si>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</si>
  <si>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</si>
  <si>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</si>
  <si>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</si>
  <si>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</si>
  <si>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</si>
  <si>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</si>
  <si>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</si>
  <si>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</si>
  <si>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</si>
  <si>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</si>
  <si>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</si>
  <si>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</si>
  <si>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</si>
  <si>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</si>
  <si>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</si>
  <si>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</si>
  <si>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</si>
  <si>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</si>
  <si>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</si>
  <si>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</si>
  <si>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</si>
  <si>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</si>
  <si>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</si>
  <si>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</si>
  <si>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</si>
  <si>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</si>
  <si>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</si>
  <si>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</si>
  <si>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</si>
  <si>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</si>
  <si>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</si>
  <si>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</si>
  <si>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</si>
  <si>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</si>
  <si>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</si>
  <si>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</si>
  <si>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</si>
  <si>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</si>
  <si>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</si>
  <si>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</si>
  <si>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</si>
  <si>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</si>
  <si>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</si>
  <si>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</si>
  <si>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</si>
  <si>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</si>
  <si>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</si>
  <si>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</si>
  <si>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</si>
  <si>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</si>
  <si>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</si>
  <si>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</si>
  <si>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</si>
  <si>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</si>
  <si>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</si>
  <si>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</si>
  <si>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</si>
  <si>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</si>
  <si>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</si>
  <si>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</si>
  <si>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</si>
  <si>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</si>
  <si>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</si>
  <si>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</si>
  <si>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</si>
  <si>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</si>
  <si>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</si>
  <si>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</si>
  <si>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</si>
  <si>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</si>
  <si>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</si>
  <si>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</si>
  <si>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</si>
  <si>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</si>
  <si>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</si>
  <si>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</si>
  <si>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</si>
  <si>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</si>
  <si>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</si>
  <si>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</si>
  <si>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</si>
  <si>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</si>
  <si>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</si>
  <si>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</si>
  <si>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</si>
  <si>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</si>
  <si>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</si>
  <si>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</si>
  <si>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</si>
  <si>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</si>
  <si>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</si>
  <si>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</si>
  <si>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</si>
  <si>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</si>
  <si>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</si>
  <si>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</si>
  <si>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</si>
  <si>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</si>
  <si>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</si>
  <si>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</si>
  <si>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</si>
  <si>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</si>
  <si>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</si>
  <si>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</si>
  <si>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</si>
  <si>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</si>
  <si>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</si>
  <si>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</si>
  <si>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</si>
  <si>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</si>
  <si>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</si>
  <si>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</si>
  <si>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</si>
  <si>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</si>
  <si>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</si>
  <si>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</si>
  <si>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</si>
  <si>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</si>
  <si>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</si>
  <si>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</si>
  <si>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</si>
  <si>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</si>
  <si>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</si>
  <si>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</si>
  <si>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</si>
  <si>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</si>
  <si>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</si>
  <si>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</si>
  <si>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</si>
  <si>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</si>
  <si>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</si>
  <si>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</si>
  <si>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</si>
  <si>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</si>
  <si>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</si>
  <si>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</si>
  <si>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</si>
  <si>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</si>
  <si>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</si>
  <si>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</si>
  <si>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</si>
  <si>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</si>
  <si>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</si>
  <si>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</si>
  <si>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</si>
  <si>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</si>
  <si>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</si>
  <si>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</si>
  <si>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</si>
  <si>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</si>
  <si>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</si>
  <si>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</si>
  <si>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</si>
  <si>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</si>
  <si>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</si>
  <si>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</si>
  <si>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</si>
  <si>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</si>
  <si>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</si>
  <si>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</si>
  <si>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</si>
  <si>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</si>
  <si>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</si>
  <si>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</si>
  <si>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</si>
  <si>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</si>
  <si>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</si>
  <si>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</si>
  <si>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</si>
  <si>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</si>
  <si>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</si>
  <si>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</si>
  <si>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</si>
  <si>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</si>
  <si>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</si>
  <si>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</si>
  <si>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</si>
  <si>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</si>
  <si>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</si>
  <si>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</si>
  <si>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</si>
  <si>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</si>
  <si>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</si>
  <si>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</si>
  <si>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</si>
  <si>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Actividad 2.3</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</si>
  <si>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</si>
  <si>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</si>
  <si>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</si>
  <si>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</si>
  <si>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</si>
  <si>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</si>
  <si>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</si>
  <si>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</si>
  <si>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</si>
  <si>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</si>
  <si>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</si>
  <si>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</si>
  <si>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</si>
  <si>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</si>
  <si>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</si>
  <si>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Tasa de incidencia delictiva del fuero común</t>
  </si>
  <si>
    <t>Nivel de confianza que la población de 18 años y mas le inspira con "mucha o alguna" el Ministerio Público.</t>
  </si>
  <si>
    <t>Mide la cantidad de delitos del fuero común por cada 100,000 habitantes del Estado .</t>
  </si>
  <si>
    <t xml:space="preserve">Mide el porcentaje de la población de 18 años y más que le tiene mucha o alguna confianza al Ministerio Público
</t>
  </si>
  <si>
    <t xml:space="preserve">Número de delitos del fuero común x 100,000 / Total de habitantes del Estado. </t>
  </si>
  <si>
    <t>Población de 18 años y más que manifiesta tener mucha o alguna confianza al Ministerio Público / Total de población de 18 años y más encuestada * 100</t>
  </si>
  <si>
    <t xml:space="preserve">Impunidad reducida y daño resarcido a víctimas del delito </t>
  </si>
  <si>
    <t>Porcentaje de delitos de alto impacto resueltos</t>
  </si>
  <si>
    <t xml:space="preserve">Mide la proporción  de delitos de alto impacto resueltos  con relación a los denunciados </t>
  </si>
  <si>
    <t>(Número de delitos de alto impacto resueltos / Total de delitos de alto impacto denunciados) * 100</t>
  </si>
  <si>
    <t>Porcentaje de carpetas de investigación judicializadas de las puestas a disposición ante el MP</t>
  </si>
  <si>
    <t>Porcentaje de carpetas de investigación con aplicación de criterios de oportunidad, salidas alternas , mecanismos de aceleración , acuerdo de no ejercicio de la cción penal y carpetas en integración de las puestas a disposición ante el MP</t>
  </si>
  <si>
    <t>Porcentaje de carpetas de investigación judicializadas de las denuncias interpuestas por la ciudadanía</t>
  </si>
  <si>
    <t>Porcentaje de carpetas de investigación con aplicación de criterios de oportunidad, salidas alternas , mecanismos de aceleración , acuerdos de no ejercicio de la cción penal y carpetas en integración de las denuncias interpuestas por la ciudadanía.</t>
  </si>
  <si>
    <t>Investigación y persecución del delito con igualdad de género desarrollada</t>
  </si>
  <si>
    <t>Mide la proporción de las carpetas de investigación judicializadas respecto a las puestas a disposición por corporaciones policiales ante el MP</t>
  </si>
  <si>
    <t>Mide la proporción de las Carpetas de Investigación con aplicación de criterios de oportunidad, salidas alternas, mecanismos de aceleración, acuerdos de no ejercicio de la acción penal y carpetas en integración del total de Carpetas de Investigación iniciadas con puesta a disposición por corporaciones policiales.</t>
  </si>
  <si>
    <t>Mide la proporción de las carpetas de investigación judicializadas de las denuncias interpuestas por la ciudadanía ante el MP</t>
  </si>
  <si>
    <t>Mide la proporción de las carpetas de investigación con aplicación de criterios de oportunidad, salidas alternas , mecanismos de aceleración , acuerdo de no ejercicio de la cción penal y carpetas en integración respecto a las denuncias interpuestas por la ciudadanía</t>
  </si>
  <si>
    <t>(Número de carpetas de investigación judicializadas/Total de carpetas puestas a disposición por parte de corporaciones policiales ante el MP)x100</t>
  </si>
  <si>
    <t>(Número de carpetas de investigación con aplicación de criterios de oportunidad, salidas alternas,  mecanismos de aceleración , acuerdo de no ejercicio de la acción penal y carpetas en integración/ Total de carpetas puestas a disposición por parte de corporaciones policiales ante el MP)x100</t>
  </si>
  <si>
    <t>(Número de carpetas de investigación judicializadas/Total de denuncias interpuestas por la ciudadanía)x100</t>
  </si>
  <si>
    <t>(Número de carpetas de investigación con aplicación de criterios de oportunidad, salidas alternas , mecanismos de aceleración y acuerdos de no ejericio de la acción penal/total de denuncias interpuestas por la ciudadanía)x100</t>
  </si>
  <si>
    <t>Porcentaje de carpetas de investigación resueltas en el Estado</t>
  </si>
  <si>
    <t>Investigación criminal</t>
  </si>
  <si>
    <t>Porcentaje de órdenes de investigación concluidas</t>
  </si>
  <si>
    <t>Porcentaje de búsquedas atendidas</t>
  </si>
  <si>
    <t>Porcentaje de personas localizadas</t>
  </si>
  <si>
    <t>Porcentaje de solicitudes atendidas para la activación de la Alerta AMBER</t>
  </si>
  <si>
    <t xml:space="preserve">Porcentaje de informes periciales atendidos en el Estado </t>
  </si>
  <si>
    <t>Mide la proporción de las Carpetas de Investigación resueltas,  ya sea definitiva o temporalmente. Vrg. (Acuerdo de no ejercicio de la acción penal, archivo temporal, aplicación de criterios de oportunidad, facultad de abstenerse de investigar, remitidas por incompetencia  fuera del ámbito de la FG y sentencias) con respecto a las carpetas de investigación iniciadas.</t>
  </si>
  <si>
    <t>Mide la proporción de las órdenes de investigación concluidas respecto al total de órdenes de investigación remitidas por el MP</t>
  </si>
  <si>
    <t>Mide la proporción de solicitudes de búsquedas de información atendidas mediante la Coordinación Estatal de Plataforma México, derivadas de las solicitudes realizadas por las distintas áreas que componen la Fiscalía General de Estado, así como de otras Instituciones Gubernamentales</t>
  </si>
  <si>
    <t>Mide la proporción de personas localizadas en relación con las personas con reporte de extravío o no localización</t>
  </si>
  <si>
    <t>Mide la proporción de solicitudes atendidas (las solicitudes deben reunir los requisitos señalados en el Protocolo de Alerta AMBER estatal para así poder ser remitida a la Coordinación Alerta AMBER Nacional, la cual autorizará la activación de dicha alerta) en relación con las solicitudes recibidas</t>
  </si>
  <si>
    <t>Mide la proporción de informes sobre las materias medico legal,  criminalística y diversos que son atendidos con relación al total de informes solicitados.</t>
  </si>
  <si>
    <t>(Número de Carpetas de Investigación Resueltas/ Total de Carpetas de Investigación iniciadas) x100</t>
  </si>
  <si>
    <t xml:space="preserve">(Número de ordenes de investigación concluidas/total de ordenes de investigación emitidas por el MP)x100 </t>
  </si>
  <si>
    <t>(Número de solicitud de búsquedas de información atendidas/Total de solicitud de búsquedas recibidas)x100</t>
  </si>
  <si>
    <t>(Número de personas localizadas/Total de personas con reporte de extravío o no localización)x100</t>
  </si>
  <si>
    <t>(Número de solicitudes de Alerta AMBER atendidas/Total de solicitudes de Alerta AMBER recibidas)x100</t>
  </si>
  <si>
    <t>(Número de informes periciales atendidos/ Total de informes periciales solicitados)x100</t>
  </si>
  <si>
    <t>Cumplimiento de mandamientos judiciales</t>
  </si>
  <si>
    <t>Porcentaje de órdenes de presentación cumplidas</t>
  </si>
  <si>
    <t>Porcentaje de órdenes de aprehensión cumplidas</t>
  </si>
  <si>
    <t xml:space="preserve">Porcentaje de órdenes de reaprehensión cumplidas </t>
  </si>
  <si>
    <t>Porcentaje de órdenes de protección cumplidas  en favor de las Mujeres Víctimas de Delito</t>
  </si>
  <si>
    <t xml:space="preserve">Mide la proporción de las órdenes de presentación cumplimentadas con relación a las órdenes de presentación otorgadas por el juez. </t>
  </si>
  <si>
    <t xml:space="preserve">Mide la proporción de las órdenes de aprehensión cumplimentadas con relación a las órdenes de aprehensión otorgadas por el juez. </t>
  </si>
  <si>
    <t xml:space="preserve">Mide la proporción de las órdenes de reaprehensión cumplimentadas con relación a las órdenes de reaprehensión otorgadas por el juez. </t>
  </si>
  <si>
    <t>Mide la proporción de las Órdenes de Protección cumplidas del total de Órdenes de Protección emitidas por el Ministerio Público en favor de las Mujeres Víctimas de Delito.</t>
  </si>
  <si>
    <t>(Número de órdenes de presentación cumplidas/ Total de órdenes de presentación otorgadas)x100</t>
  </si>
  <si>
    <t>(Número de órdenes de aprehensión cumplidas/ Total de órdenes de aprehensión otorgadas)x100</t>
  </si>
  <si>
    <t>(Número de órdenes de reaprehensión cumplidas/Total de órdenes de reaprehensión otorgadas)x100</t>
  </si>
  <si>
    <t>(Número de órdenes de protección cumplidas/ Total de Órdenes de Protección emitidas por el Ministerio Público)x100</t>
  </si>
  <si>
    <r>
      <t>Trim</t>
    </r>
    <r>
      <rPr>
        <i/>
        <sz val="11"/>
        <color theme="1"/>
        <rFont val="Calibri"/>
        <family val="2"/>
        <scheme val="minor"/>
      </rPr>
      <t xml:space="preserve">estral </t>
    </r>
  </si>
  <si>
    <t xml:space="preserve">Promoción de la denuncia </t>
  </si>
  <si>
    <t>Porcentaje de campañas realizadas de prevención y detección del delito</t>
  </si>
  <si>
    <t>Mide la proporción de campañas realizadas de prevención y detección del delito con relación a las campañas requeridas</t>
  </si>
  <si>
    <t>(Número de campañas realizadas de prevención y detección del delito /Total de campañas realizadas de prevención y detección del delito requeridas)x100</t>
  </si>
  <si>
    <t>Procesos de justicia alternativa mejorados</t>
  </si>
  <si>
    <t>Porcentaje de expedientes resueltos a través de acuerdos reparatorios</t>
  </si>
  <si>
    <t>Mide la proporción de los expedientes resueltos a través de acuerdos reparatorios celebrados entre las partes en el centro de justicia alternativa</t>
  </si>
  <si>
    <t xml:space="preserve">(Número de expedientes resueltos a través de acuerdos reparatorios/ Total de expedientes del centro de justicia alternativa)x100 </t>
  </si>
  <si>
    <t xml:space="preserve">Implementación de justicia a través del método de mediación </t>
  </si>
  <si>
    <t>Implementación de justicia a través del método de conciliación</t>
  </si>
  <si>
    <t>Implementación de justicia a través del método de junta restaurativa</t>
  </si>
  <si>
    <t>Actividad 2.4</t>
  </si>
  <si>
    <t>Resolución de expedientes por terminación anticipada</t>
  </si>
  <si>
    <t>Porcentaje de expedientes resueltos a través del método de mediación</t>
  </si>
  <si>
    <t>Mide la proporción de expedientes resueltos con acuerdo reparatorio a través del método de mediación en el Centro de Justicia Alternativa con relación al total de expedientes iniciados</t>
  </si>
  <si>
    <t xml:space="preserve">Porcentaje de expedientes resueltos a través del método de conciliación </t>
  </si>
  <si>
    <t>Mide la proporción de expedientes resueltos con acuerdo reparatorio a través del método de conciliación en el Centro de Justicia Alternativa con relación al total de expedientes iniciados</t>
  </si>
  <si>
    <t>Porcentaje de expedientes resueltos a través del método de junta restaurativa</t>
  </si>
  <si>
    <t>Mide la proporción de expedientes resueltos con acuerdo reparatorio a través del método de junta restaurativa en el Centro de Justicia Alternativa con relación a los expedientes iniciados. Cabe mencionar que en atención a la entrada en vigor de la ley nacional aun no se aplica este método de solución de controversias en el CJA.</t>
  </si>
  <si>
    <t>Porcentaje de expedientes resueltos por terminación anticipada.</t>
  </si>
  <si>
    <t>Mide la proporción de expedientes resueltos por terminación anticipada con respecto al total de  expedientes iniciados. Esto en virtud de materializarse alguna de las fracciones establecidas en le articulo 32 de la Ley Nacional de Mecanismos Alternativos en Materia Penal.</t>
  </si>
  <si>
    <t>(Número de expedientes resueltos con acuerdo reparatorio a través del método de mediación/Total de expedientes iniciados)x100</t>
  </si>
  <si>
    <t>(Número  de expedientes resueltos con acuerdo reparatorio a través del método de conciliación /Total de expedientes iniciados)x100</t>
  </si>
  <si>
    <t>(Número de expedientes resueltos con acuerdo reparatorio a través del método de junta restaurativa/Total de expedientes iniciados)x100</t>
  </si>
  <si>
    <t>(Número de expedientes resueltos por terminación anticipada/ Total de expedientes iniciados)x100</t>
  </si>
  <si>
    <t xml:space="preserve">Componente 3 </t>
  </si>
  <si>
    <t>Actividad 3.3</t>
  </si>
  <si>
    <t xml:space="preserve">Víctimas atendidas en la reparación del daño </t>
  </si>
  <si>
    <t>Porcentaje de víctimas atendidas para reparación del daño</t>
  </si>
  <si>
    <t>Mide la proporción  de víctima atendidas con respecto del total de víctimas canalizadas</t>
  </si>
  <si>
    <t>(Número de víctimas atendidas/Total de víctimas canalizadas para su atención) x100</t>
  </si>
  <si>
    <t>Atención a víctimas</t>
  </si>
  <si>
    <t>Porcentaje de víctimas atendidas en materia de comunicación humana</t>
  </si>
  <si>
    <t>Porcentaje de víctimas atendidas en materia de psicología</t>
  </si>
  <si>
    <t>Porcentaje de asesorías jurídicas otorgadas en materia penal, civil y familiar.</t>
  </si>
  <si>
    <t>Porcentaje de pláticas preventivas realizadas de abuso sexual</t>
  </si>
  <si>
    <t>Mide la proporción de víctimas atendidas en materia de comunicación humana con relación al total de víctimas canalizadas para su atención.</t>
  </si>
  <si>
    <t>Mide la proporción de víctimas atendidas en materia de psicología con relación al total de víctimas canalizadas para su atención.</t>
  </si>
  <si>
    <t>Mide la proporción de las asesorías jurídicas otorgadas en materia penal, civil y familiar con relación al total de asesorías jurídicas solicitadas en materia penal, civil y familiar.</t>
  </si>
  <si>
    <t>Mide la proporción de pláticas realizadas de teatro Guiñol en relación a las programadas.</t>
  </si>
  <si>
    <t>(Número de víctimas atendidas en comunicación humana/total de víctimas canalizadas para su atención)x100</t>
  </si>
  <si>
    <t>(Número de víctimas atendidas en psicología/total de víctimas canalizadas para su atención)x100</t>
  </si>
  <si>
    <t xml:space="preserve">(Número de asesorías jurídicas otorgadas en materia penal, civil y familiar /Total de asesorías jurídicas solicitadas en materia penal, civil y familiar)x100 </t>
  </si>
  <si>
    <t>(Número de presentaciones de teatro guiñol realizadas/ Total de presentaciones de teatro Guiñol programadas)x100</t>
  </si>
  <si>
    <t>Asistencia a víctimas</t>
  </si>
  <si>
    <t>Porcentaje de víctimas patrocinadas judicialmente en materia civil y familiar</t>
  </si>
  <si>
    <t>Porcentaje de víctimas representadas legalmente en materia penal</t>
  </si>
  <si>
    <t>Mide la proporción de víctimas patrocinadas judicialmente en materia civil y familiar con relación al total de víctimas autorizadas a patrocinio judicial en materia civil y familiar</t>
  </si>
  <si>
    <t>Mide la proporción de víctimas representadas legalmente en materia penal con relación al total de víctimas que solicitan representación en materia penal y que no cuentan con un abogado particular</t>
  </si>
  <si>
    <t>(Número de víctimas patrocinadas judicialmente en materia civil y familiar /Total de víctimas autorizadas a patrocinio judicial en materia civil y familiar)x100</t>
  </si>
  <si>
    <t>(Número de víctimas representadas legalmente en materia penal  /Total de víctimas que solicitan representación en materia penal y que no cuentan con un abogado particular) x100</t>
  </si>
  <si>
    <t>Protección a víctimas del delito</t>
  </si>
  <si>
    <t>Porcentaje de  víctimas y autoridades con servicios de seguridad y custodia otorgados</t>
  </si>
  <si>
    <t xml:space="preserve">Mide la proporción de víctimas y autoridades con servicios de seguridad y custodia otorgados con relación al total de servicios de seguridad y custodia  solicitados por el MP </t>
  </si>
  <si>
    <t>(Número de víctimas y autoridades con servicios de seguridad y custodia otorgados / Total de servicios de seguridad y custodia  solicitados por el MP)x100</t>
  </si>
  <si>
    <t>Componenete 4</t>
  </si>
  <si>
    <t>Actividad 4.1</t>
  </si>
  <si>
    <t>Actividad 4.2</t>
  </si>
  <si>
    <t>Actividad 4.3</t>
  </si>
  <si>
    <t xml:space="preserve">Fortalecimiento institucional </t>
  </si>
  <si>
    <t xml:space="preserve">Variación porcentual del presupuesto federal autorizado </t>
  </si>
  <si>
    <t>Porcentaje de cursos de capacitación de formación inicial, contínua y especializada realizados</t>
  </si>
  <si>
    <t xml:space="preserve">Mide la variación porcentual del presupuesto federal autorizado en el año actual con relación al  presupuesto federal autorizado en el año anterior </t>
  </si>
  <si>
    <t>Mide  la proporción de los cursos de capacitación de formación inicial, contínua y especializada realizados  con relación al total de cursos programados</t>
  </si>
  <si>
    <t>((Monto de inversión autorizada en procuración de justicia en el año actual  / Total de inversión autorizada en Procuración de Justicia en el año anterior)-1)*100</t>
  </si>
  <si>
    <t>(Número de cursos de capacitación de formación inicial, contínua y especializada realizados / Total dede cursos de capacitación de formación inicial, contínua y especializada programados ) * 100</t>
  </si>
  <si>
    <t>Armonización legislativa y reorganización institucional</t>
  </si>
  <si>
    <t>Porcentaje de circulares,  convenios, contratos y acuerdos elaborados</t>
  </si>
  <si>
    <t>Porcentaje de Análisis jurídicos realizados</t>
  </si>
  <si>
    <t>Porcentaje de manuales administrativos elaborados</t>
  </si>
  <si>
    <t>Mide la proporción de circulares, convenios, contratos y acuerdos elaborados con relación a los instruidos por el C. Fiscal General.</t>
  </si>
  <si>
    <t>Mide la proporción de análisis jurídicos realizados por distintas dependencias y unidades administrativas que integran la Fiscalía General del Estado en relación al total de análisis jurídicos solicitados.</t>
  </si>
  <si>
    <t>Mide la proporción de los manuales administrativos elaborados con relación a los programados</t>
  </si>
  <si>
    <t>(Número de circulares, convenios, contratos y acuerdos elaborados / Total de circulares, convenios, contratos y acuerdos instruidos por el C. Fiscal General)x100</t>
  </si>
  <si>
    <t>(Número de análisis jurídicos realizados por distintas dependencias y unidades administrativas que integran la Fiscalía General del Estado /Total de análisis jurídicos solicitados)x100</t>
  </si>
  <si>
    <t>(Número de manuales administrativos elaborados / Total de manuales administrativos programados)x100</t>
  </si>
  <si>
    <t xml:space="preserve">Dotación de infraestructura, equipo y tecnologías de la información </t>
  </si>
  <si>
    <t>Porcentaje de avance construido del Edificio de la Fiscalía General</t>
  </si>
  <si>
    <t xml:space="preserve">Porcentaje de materiales, mobiliario y equipo adquirido </t>
  </si>
  <si>
    <t xml:space="preserve">Mide el porcentaje de avance construido del edificio de la nueva Fiscalía General </t>
  </si>
  <si>
    <t>Mide la  proporción de materiales, mobiliario y equipo adquiridos con relación al total de materiales, mobiliario y equipo programado</t>
  </si>
  <si>
    <t xml:space="preserve">(Avance construido del edificio de la Fiscalía General / Avance programado de construcción del edificio de la Fiscalía General )x100 </t>
  </si>
  <si>
    <t>(Número de materiales, mobiliario y equipo adquiridos  / Total de materiales, mobiliario y equipo programado) x100</t>
  </si>
  <si>
    <t xml:space="preserve">Implementación  del Servicio de Carrera de Procuración de Justicia </t>
  </si>
  <si>
    <t>Porcentaje de personal operativo capacitado con formación inicial</t>
  </si>
  <si>
    <t>Porcentaje de personal operativo capacitado con formación continua</t>
  </si>
  <si>
    <t>Porcentaje de personal operativo capacitado con formación especializada</t>
  </si>
  <si>
    <t>Mide  la proporción de personal operativo capacitado en formación inicial con relación al total personal programado</t>
  </si>
  <si>
    <t>Mide  la proporción del personal operativo capacitado con formación continua con relación al total de personal programado a capacitar en formación continua</t>
  </si>
  <si>
    <t>Mide  la proporción del personal operativo capacitado en formación especializada con relación al total de personal operativo programado a capacitar en formación especializada</t>
  </si>
  <si>
    <t>(Número de personal Operativo capacitado en formación inicial / Total de personal operatio  programado a capacitar en formación inicial) * 100</t>
  </si>
  <si>
    <t>(Número de personal Operativo capacitado en formación continua / Total de personal operatio  programado a capacitar en formación continua) * 101</t>
  </si>
  <si>
    <t>(Número de personal Operativo capacitado en formación especializada / Total de personal operatio  programado a capacitar en formación especializada) * 102</t>
  </si>
  <si>
    <t>Actividad 4.4</t>
  </si>
  <si>
    <t>Combate a la corrupción de los servidores públicos</t>
  </si>
  <si>
    <t>Porcentaje de supervisiones técnico jurídicas efectuadas a las diferentes unidades administrativas de esta Institución.</t>
  </si>
  <si>
    <t>Porcentaje de quejas administrativas  en contra de los servidores públicos adscritos a esta Institución resueltas.</t>
  </si>
  <si>
    <t>Mide la proporción de supervisiones técnico jurídicas efectuadas a las unidades administrativas de la Fiscalía con relación al total de supervisiones técnico jurídicas programadas</t>
  </si>
  <si>
    <t>Mide la proporción de las quejas administrativas en contra de servidores públicos resueltas, con relación a las quejas administrativas en tramite  en contra de servidores públicos.</t>
  </si>
  <si>
    <t>(Número de supervisiones técnico jurídicas efectuadas a las unidades administrativas de la Fiscalía / Total de supervisiones técnico jurídicas programadas) * 100</t>
  </si>
  <si>
    <t>(Número de quejas administrativas resueltas/ Total de quejas administrativas en trámite)*100</t>
  </si>
  <si>
    <t>Brindar protección efectiva a las víctimas del delito, en respuesta a un reclamo crítico de la sociedad, en el marco de los Derechos Humanos.</t>
  </si>
  <si>
    <t>Fecha</t>
  </si>
  <si>
    <t>OBSERVACIONES: SE EJERCIÓ MAYOR RECURSO DEL AUTORIZADO DEBIDO A QUE SE UTILIZÓ RAMANENTE CORRESPONDIENTE AL FASP 2012, 2014, 2015 Y 2016. Las cifras son Preliminares. Las cifras definitivas se adjuntarán a la Cuenta Pública Anual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</si>
</sst>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0.0%"/>
    <numFmt numFmtId="165" formatCode="_-* #,##0.0_-;\-* #,##0.0_-;_-* &quot;-&quot;?_-;_-@_-"/>
    <numFmt numFmtId="166" formatCode="_-* #,##0.00_-;\-* #,##0.00_-;_-* &quot;-&quot;?_-;_-@_-"/>
    <numFmt numFmtId="167" formatCode="_-* #,##0.0_-;\-* #,##0.0_-;_-* &quot;-&quot;_-;_-@_-"/>
  </numFmts>
  <fonts count="5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b/>
      <sz val="11"/>
      <name val="Calibri"/>
      <family val="2"/>
      <scheme val="minor"/>
    </font>
    <font>
      <i/>
      <sz val="11"/>
      <color theme="1"/>
      <name val="Calibri"/>
      <family val="2"/>
      <scheme val="minor"/>
    </font>
    <font>
      <b/>
      <sz val="10"/>
      <name val="Arial"/>
      <family val="2"/>
    </font>
    <font>
      <sz val="10"/>
      <name val="Arial"/>
    </font>
    <font>
      <sz val="10"/>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s>
  <borders count="1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style="thin">
        <color indexed="64"/>
      </left>
      <right style="thin">
        <color indexed="64"/>
      </right>
      <top style="thin">
        <color indexed="64"/>
      </top>
      <bottom/>
      <diagonal/>
    </border>
    <border>
      <left style="medium">
        <color theme="0" tint="-0.34998626667073579"/>
      </left>
      <right/>
      <top style="medium">
        <color theme="0" tint="-0.34998626667073579"/>
      </top>
      <bottom style="medium">
        <color rgb="FF969696"/>
      </bottom>
      <diagonal/>
    </border>
    <border>
      <left/>
      <right style="medium">
        <color theme="0" tint="-0.34998626667073579"/>
      </right>
      <top style="medium">
        <color theme="0" tint="-0.34998626667073579"/>
      </top>
      <bottom style="medium">
        <color rgb="FF969696"/>
      </bottom>
      <diagonal/>
    </border>
    <border>
      <left style="thick">
        <color rgb="FF969696"/>
      </left>
      <right style="medium">
        <color theme="0" tint="-0.34998626667073579"/>
      </right>
      <top/>
      <bottom/>
      <diagonal/>
    </border>
    <border>
      <left style="thick">
        <color rgb="FF969696"/>
      </left>
      <right style="medium">
        <color theme="0" tint="-0.34998626667073579"/>
      </right>
      <top/>
      <bottom style="medium">
        <color rgb="FF969696"/>
      </bottom>
      <diagonal/>
    </border>
    <border>
      <left style="medium">
        <color theme="0" tint="-0.34998626667073579"/>
      </left>
      <right/>
      <top style="medium">
        <color rgb="FF969696"/>
      </top>
      <bottom style="medium">
        <color theme="0" tint="-0.34998626667073579"/>
      </bottom>
      <diagonal/>
    </border>
    <border>
      <left/>
      <right style="medium">
        <color theme="0" tint="-0.34998626667073579"/>
      </right>
      <top style="medium">
        <color rgb="FF969696"/>
      </top>
      <bottom style="medium">
        <color theme="0" tint="-0.34998626667073579"/>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8" fillId="0" borderId="0"/>
    <xf numFmtId="44" fontId="49" fillId="0" borderId="0" applyFont="0" applyFill="0" applyBorder="0" applyAlignment="0" applyProtection="0"/>
  </cellStyleXfs>
  <cellXfs count="379">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0" fontId="0" fillId="43" borderId="13" xfId="0" applyFont="1" applyFill="1" applyBorder="1" applyAlignment="1">
      <alignment vertical="center" wrapText="1"/>
    </xf>
    <xf numFmtId="0" fontId="16" fillId="0" borderId="20" xfId="0" applyFont="1" applyBorder="1" applyAlignment="1">
      <alignment horizontal="right" vertical="center" wrapText="1"/>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6" fillId="43" borderId="13" xfId="0" applyFont="1" applyFill="1" applyBorder="1" applyAlignment="1">
      <alignment vertical="center" wrapText="1"/>
    </xf>
    <xf numFmtId="0" fontId="38" fillId="0" borderId="22" xfId="0" applyFont="1" applyBorder="1" applyAlignment="1">
      <alignment horizontal="center" vertical="center" wrapText="1"/>
    </xf>
    <xf numFmtId="165" fontId="0" fillId="0" borderId="0" xfId="0" applyNumberFormat="1"/>
    <xf numFmtId="0" fontId="16" fillId="0" borderId="22" xfId="0" applyFont="1" applyBorder="1" applyAlignment="1">
      <alignment horizontal="center" vertical="center" wrapText="1"/>
    </xf>
    <xf numFmtId="0" fontId="22" fillId="49" borderId="89" xfId="0" applyFont="1" applyFill="1" applyBorder="1" applyAlignment="1">
      <alignment horizontal="right" vertical="center" wrapText="1"/>
    </xf>
    <xf numFmtId="0" fontId="22" fillId="49" borderId="102" xfId="0" applyFont="1" applyFill="1" applyBorder="1" applyAlignment="1">
      <alignment horizontal="right" vertical="center" wrapText="1"/>
    </xf>
    <xf numFmtId="0" fontId="22" fillId="49" borderId="103" xfId="0" applyFont="1" applyFill="1" applyBorder="1" applyAlignment="1">
      <alignment horizontal="right" vertical="center" wrapText="1"/>
    </xf>
    <xf numFmtId="0" fontId="22" fillId="49" borderId="63"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9"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8" xfId="0" applyFont="1" applyFill="1" applyBorder="1" applyAlignment="1">
      <alignment horizontal="right" wrapText="1"/>
    </xf>
    <xf numFmtId="0" fontId="22" fillId="49" borderId="59" xfId="0" applyFont="1" applyFill="1" applyBorder="1" applyAlignment="1">
      <alignment horizontal="right" wrapText="1"/>
    </xf>
    <xf numFmtId="0" fontId="44" fillId="49" borderId="58"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40" fillId="49" borderId="69" xfId="0" applyFont="1" applyFill="1" applyBorder="1" applyAlignment="1">
      <alignment horizontal="center" vertical="center" wrapText="1"/>
    </xf>
    <xf numFmtId="0" fontId="39" fillId="49" borderId="69" xfId="0" applyFont="1" applyFill="1" applyBorder="1" applyAlignment="1">
      <alignment horizontal="center" vertical="center"/>
    </xf>
    <xf numFmtId="165" fontId="38" fillId="49" borderId="69" xfId="0" applyNumberFormat="1" applyFont="1" applyFill="1" applyBorder="1"/>
    <xf numFmtId="165" fontId="38" fillId="49" borderId="69" xfId="0" applyNumberFormat="1" applyFont="1" applyFill="1" applyBorder="1" applyAlignment="1">
      <alignment horizontal="right"/>
    </xf>
    <xf numFmtId="164" fontId="38" fillId="49" borderId="69" xfId="0" applyNumberFormat="1" applyFont="1" applyFill="1" applyBorder="1" applyAlignment="1">
      <alignment horizontal="center"/>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26" fillId="43" borderId="26" xfId="0" applyFont="1" applyFill="1" applyBorder="1" applyAlignment="1">
      <alignment horizontal="center"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30" fillId="0" borderId="106" xfId="0" applyFont="1" applyFill="1" applyBorder="1" applyAlignment="1">
      <alignment horizontal="left" vertical="center" wrapText="1"/>
    </xf>
    <xf numFmtId="0" fontId="0" fillId="0" borderId="106" xfId="0" applyFill="1" applyBorder="1" applyAlignment="1">
      <alignment horizontal="left" vertical="center" wrapText="1"/>
    </xf>
    <xf numFmtId="0" fontId="30" fillId="0" borderId="106" xfId="0" applyFont="1" applyFill="1" applyBorder="1" applyAlignment="1">
      <alignment vertical="center" wrapText="1"/>
    </xf>
    <xf numFmtId="3" fontId="0" fillId="0" borderId="34" xfId="0" applyNumberFormat="1" applyFill="1" applyBorder="1" applyAlignment="1">
      <alignment horizontal="center" vertical="center"/>
    </xf>
    <xf numFmtId="9" fontId="0" fillId="0" borderId="34" xfId="0" applyNumberFormat="1" applyFill="1" applyBorder="1" applyAlignment="1">
      <alignment horizontal="center" vertical="center"/>
    </xf>
    <xf numFmtId="3" fontId="0" fillId="0" borderId="10" xfId="0" applyNumberFormat="1" applyFill="1" applyBorder="1" applyAlignment="1">
      <alignment horizontal="center" vertical="center"/>
    </xf>
    <xf numFmtId="9" fontId="0" fillId="0" borderId="10" xfId="0" applyNumberFormat="1" applyFill="1" applyBorder="1" applyAlignment="1">
      <alignment horizontal="center" vertical="center"/>
    </xf>
    <xf numFmtId="0" fontId="16" fillId="0" borderId="10" xfId="0" applyFont="1" applyFill="1" applyBorder="1" applyAlignment="1">
      <alignment vertical="center" wrapText="1"/>
    </xf>
    <xf numFmtId="0" fontId="0" fillId="0" borderId="10" xfId="0" applyFill="1" applyBorder="1" applyAlignment="1">
      <alignment horizontal="left" vertical="center" wrapText="1"/>
    </xf>
    <xf numFmtId="0" fontId="30" fillId="0" borderId="10" xfId="0" applyFont="1" applyFill="1" applyBorder="1" applyAlignment="1">
      <alignment horizontal="left" vertical="center" wrapText="1"/>
    </xf>
    <xf numFmtId="9" fontId="0" fillId="0" borderId="10" xfId="0" applyNumberFormat="1" applyFill="1" applyBorder="1" applyAlignment="1">
      <alignment horizontal="center" vertical="center" wrapText="1"/>
    </xf>
    <xf numFmtId="0" fontId="16" fillId="0" borderId="106" xfId="0" applyFont="1" applyFill="1" applyBorder="1" applyAlignment="1">
      <alignment horizontal="left" vertical="center" wrapText="1"/>
    </xf>
    <xf numFmtId="9" fontId="0" fillId="33" borderId="34" xfId="0" applyNumberFormat="1" applyFill="1" applyBorder="1" applyAlignment="1">
      <alignment horizontal="center" vertical="center"/>
    </xf>
    <xf numFmtId="0" fontId="0" fillId="33" borderId="13" xfId="0" applyFont="1" applyFill="1" applyBorder="1" applyAlignment="1">
      <alignment vertical="center" wrapText="1"/>
    </xf>
    <xf numFmtId="9" fontId="0" fillId="33" borderId="10" xfId="0" applyNumberFormat="1" applyFill="1" applyBorder="1" applyAlignment="1">
      <alignment horizontal="center" vertical="center"/>
    </xf>
    <xf numFmtId="0" fontId="16" fillId="0" borderId="10" xfId="0" applyFont="1" applyFill="1" applyBorder="1" applyAlignment="1">
      <alignment horizontal="left" vertical="center" wrapText="1"/>
    </xf>
    <xf numFmtId="0" fontId="0" fillId="0" borderId="10" xfId="0" applyFill="1" applyBorder="1" applyAlignment="1">
      <alignment vertical="center" wrapText="1"/>
    </xf>
    <xf numFmtId="9" fontId="30" fillId="33" borderId="10" xfId="0" applyNumberFormat="1" applyFont="1" applyFill="1" applyBorder="1" applyAlignment="1">
      <alignment horizontal="center" vertical="center"/>
    </xf>
    <xf numFmtId="9" fontId="30" fillId="33" borderId="34" xfId="0" applyNumberFormat="1" applyFont="1" applyFill="1" applyBorder="1" applyAlignment="1">
      <alignment horizontal="center" vertical="center"/>
    </xf>
    <xf numFmtId="10" fontId="30" fillId="33" borderId="34" xfId="0" applyNumberFormat="1" applyFont="1" applyFill="1" applyBorder="1" applyAlignment="1">
      <alignment horizontal="center" vertical="center"/>
    </xf>
    <xf numFmtId="164" fontId="0" fillId="0" borderId="13" xfId="46" applyNumberFormat="1" applyFont="1" applyBorder="1" applyAlignment="1">
      <alignment vertical="center" wrapText="1"/>
    </xf>
    <xf numFmtId="10" fontId="0" fillId="0" borderId="13" xfId="46" applyNumberFormat="1" applyFont="1" applyBorder="1" applyAlignment="1">
      <alignment vertical="center" wrapText="1"/>
    </xf>
    <xf numFmtId="0" fontId="0" fillId="0" borderId="13" xfId="46" applyNumberFormat="1" applyFont="1" applyBorder="1" applyAlignment="1">
      <alignment vertical="center" wrapText="1"/>
    </xf>
    <xf numFmtId="1" fontId="0" fillId="0" borderId="13" xfId="46" applyNumberFormat="1" applyFont="1" applyBorder="1" applyAlignment="1">
      <alignment vertical="center" wrapText="1"/>
    </xf>
    <xf numFmtId="3" fontId="0" fillId="0" borderId="13" xfId="0" applyNumberFormat="1" applyFont="1" applyBorder="1" applyAlignment="1">
      <alignment vertical="center" wrapText="1"/>
    </xf>
    <xf numFmtId="10" fontId="0" fillId="0" borderId="13" xfId="0" applyNumberFormat="1" applyFont="1" applyBorder="1" applyAlignment="1">
      <alignment vertical="center" wrapText="1"/>
    </xf>
    <xf numFmtId="3" fontId="43" fillId="43" borderId="21" xfId="0" applyNumberFormat="1" applyFont="1" applyFill="1" applyBorder="1" applyAlignment="1">
      <alignment vertical="center" wrapText="1"/>
    </xf>
    <xf numFmtId="9" fontId="0" fillId="0" borderId="13" xfId="0" applyNumberFormat="1" applyFont="1" applyBorder="1" applyAlignment="1">
      <alignment vertical="center" wrapText="1"/>
    </xf>
    <xf numFmtId="166" fontId="26" fillId="0" borderId="69" xfId="0" applyNumberFormat="1" applyFont="1" applyBorder="1"/>
    <xf numFmtId="167" fontId="47" fillId="33" borderId="10" xfId="47" applyNumberFormat="1" applyFont="1" applyFill="1" applyBorder="1" applyAlignment="1" applyProtection="1">
      <alignment vertical="center"/>
    </xf>
    <xf numFmtId="10" fontId="26" fillId="0" borderId="13" xfId="46" applyNumberFormat="1" applyFont="1" applyBorder="1" applyAlignment="1">
      <alignment vertical="center" wrapText="1"/>
    </xf>
    <xf numFmtId="0" fontId="18" fillId="49" borderId="69" xfId="0" applyFont="1" applyFill="1" applyBorder="1" applyAlignment="1">
      <alignment horizontal="center" vertical="center"/>
    </xf>
    <xf numFmtId="10" fontId="0" fillId="0" borderId="0" xfId="0" applyNumberFormat="1"/>
    <xf numFmtId="3" fontId="0" fillId="0" borderId="13" xfId="46" applyNumberFormat="1" applyFont="1" applyBorder="1" applyAlignment="1">
      <alignment vertical="center" wrapText="1"/>
    </xf>
    <xf numFmtId="166" fontId="0" fillId="0" borderId="0" xfId="0" applyNumberFormat="1"/>
    <xf numFmtId="0" fontId="18" fillId="0" borderId="0" xfId="0" applyFont="1" applyAlignment="1">
      <alignment horizontal="center"/>
    </xf>
    <xf numFmtId="0" fontId="19" fillId="33" borderId="11" xfId="0" applyFont="1" applyFill="1" applyBorder="1" applyAlignment="1">
      <alignment horizontal="center"/>
    </xf>
    <xf numFmtId="0" fontId="16" fillId="0" borderId="10" xfId="0" applyFont="1" applyFill="1" applyBorder="1" applyAlignment="1">
      <alignment horizontal="left" vertical="center" wrapText="1"/>
    </xf>
    <xf numFmtId="0" fontId="16" fillId="0" borderId="76" xfId="0" applyFont="1" applyBorder="1" applyAlignment="1">
      <alignment horizontal="center" vertical="center" wrapText="1"/>
    </xf>
    <xf numFmtId="0" fontId="16" fillId="0" borderId="11" xfId="0" applyFont="1" applyBorder="1" applyAlignment="1">
      <alignment horizontal="center" vertical="center" wrapText="1"/>
    </xf>
    <xf numFmtId="0" fontId="0" fillId="43" borderId="111" xfId="0" applyFont="1" applyFill="1" applyBorder="1" applyAlignment="1">
      <alignment horizontal="center" vertical="center" wrapText="1"/>
    </xf>
    <xf numFmtId="0" fontId="0" fillId="43" borderId="112" xfId="0" applyFont="1" applyFill="1" applyBorder="1" applyAlignment="1">
      <alignment horizontal="center"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0" fillId="43" borderId="18" xfId="0" applyFont="1" applyFill="1" applyBorder="1" applyAlignment="1">
      <alignment horizontal="center" vertical="center" wrapText="1"/>
    </xf>
    <xf numFmtId="0" fontId="0" fillId="43" borderId="26"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09" xfId="0" applyFont="1" applyBorder="1" applyAlignment="1">
      <alignment horizontal="center" vertical="center" wrapText="1"/>
    </xf>
    <xf numFmtId="0" fontId="16" fillId="0" borderId="110" xfId="0" applyFont="1" applyBorder="1" applyAlignment="1">
      <alignment horizontal="center" vertical="center" wrapText="1"/>
    </xf>
    <xf numFmtId="0" fontId="16" fillId="0" borderId="106"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0" fillId="43" borderId="107" xfId="0" applyFont="1" applyFill="1" applyBorder="1" applyAlignment="1">
      <alignment horizontal="center" vertical="center" wrapText="1"/>
    </xf>
    <xf numFmtId="0" fontId="0" fillId="43" borderId="108"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45" fillId="0" borderId="106"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39" fillId="49" borderId="70" xfId="0" applyFont="1" applyFill="1" applyBorder="1" applyAlignment="1">
      <alignment horizontal="center" vertical="center"/>
    </xf>
    <xf numFmtId="0" fontId="39" fillId="49" borderId="65" xfId="0" applyFont="1" applyFill="1" applyBorder="1" applyAlignment="1">
      <alignment horizontal="center" vertical="center"/>
    </xf>
    <xf numFmtId="0" fontId="39" fillId="49" borderId="71" xfId="0" applyFont="1" applyFill="1" applyBorder="1" applyAlignment="1">
      <alignment horizontal="center" vertical="center"/>
    </xf>
    <xf numFmtId="0" fontId="39" fillId="49" borderId="72" xfId="0" applyFont="1" applyFill="1" applyBorder="1" applyAlignment="1">
      <alignment horizontal="center" vertical="center"/>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0" fontId="39" fillId="49" borderId="45" xfId="0" applyFont="1" applyFill="1" applyBorder="1" applyAlignment="1">
      <alignment horizontal="center" vertical="center"/>
    </xf>
    <xf numFmtId="0" fontId="39" fillId="49" borderId="46" xfId="0" applyFont="1" applyFill="1" applyBorder="1" applyAlignment="1">
      <alignment horizontal="center" vertical="center"/>
    </xf>
    <xf numFmtId="0" fontId="45" fillId="0" borderId="10" xfId="0" applyFont="1" applyFill="1" applyBorder="1" applyAlignment="1">
      <alignment horizontal="left" vertical="center" wrapText="1"/>
    </xf>
    <xf numFmtId="0" fontId="16" fillId="0" borderId="6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11" xfId="0" applyFont="1" applyBorder="1" applyAlignment="1">
      <alignment horizontal="center"/>
    </xf>
    <xf numFmtId="0" fontId="16" fillId="0" borderId="41"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39" fillId="49" borderId="69" xfId="0" applyFont="1" applyFill="1" applyBorder="1" applyAlignment="1">
      <alignment horizontal="center" vertical="center"/>
    </xf>
    <xf numFmtId="165" fontId="38" fillId="49" borderId="45" xfId="0" applyNumberFormat="1" applyFont="1" applyFill="1" applyBorder="1" applyAlignment="1">
      <alignment horizontal="right"/>
    </xf>
    <xf numFmtId="165" fontId="38" fillId="49" borderId="46" xfId="0" applyNumberFormat="1" applyFont="1" applyFill="1" applyBorder="1" applyAlignment="1">
      <alignment horizontal="right"/>
    </xf>
    <xf numFmtId="0" fontId="39" fillId="49" borderId="90" xfId="0" applyFont="1" applyFill="1" applyBorder="1" applyAlignment="1">
      <alignment horizontal="center" vertical="center" wrapText="1"/>
    </xf>
    <xf numFmtId="0" fontId="39" fillId="49" borderId="91" xfId="0" applyFont="1" applyFill="1" applyBorder="1" applyAlignment="1">
      <alignment horizontal="center" vertical="center" wrapText="1"/>
    </xf>
    <xf numFmtId="0" fontId="39" fillId="49" borderId="45" xfId="0" applyFont="1" applyFill="1" applyBorder="1" applyAlignment="1">
      <alignment horizontal="center" vertical="center" wrapText="1"/>
    </xf>
    <xf numFmtId="0" fontId="39" fillId="49" borderId="46" xfId="0" applyFont="1" applyFill="1" applyBorder="1" applyAlignment="1">
      <alignment horizontal="center" vertical="center" wrapText="1"/>
    </xf>
    <xf numFmtId="0" fontId="39" fillId="49" borderId="47" xfId="0" applyFont="1" applyFill="1" applyBorder="1" applyAlignment="1">
      <alignment horizontal="center" vertical="center" wrapText="1"/>
    </xf>
    <xf numFmtId="166" fontId="26" fillId="0" borderId="45" xfId="0" applyNumberFormat="1" applyFont="1" applyFill="1" applyBorder="1"/>
    <xf numFmtId="166" fontId="26" fillId="0" borderId="46" xfId="0" applyNumberFormat="1" applyFont="1" applyFill="1" applyBorder="1"/>
    <xf numFmtId="0" fontId="39" fillId="49" borderId="47" xfId="0" applyFont="1" applyFill="1" applyBorder="1" applyAlignment="1">
      <alignment horizontal="center" vertical="center"/>
    </xf>
    <xf numFmtId="0" fontId="39" fillId="49" borderId="49" xfId="0" applyFont="1" applyFill="1" applyBorder="1" applyAlignment="1">
      <alignment horizontal="center" vertical="center" wrapText="1"/>
    </xf>
    <xf numFmtId="0" fontId="39" fillId="49" borderId="50" xfId="0" applyFont="1" applyFill="1" applyBorder="1" applyAlignment="1">
      <alignment horizontal="center" vertical="center" wrapText="1"/>
    </xf>
    <xf numFmtId="0" fontId="39" fillId="49" borderId="73" xfId="0" applyFont="1" applyFill="1" applyBorder="1" applyAlignment="1">
      <alignment horizontal="center" vertical="center" wrapText="1"/>
    </xf>
    <xf numFmtId="0" fontId="39" fillId="49" borderId="74" xfId="0" applyFont="1" applyFill="1" applyBorder="1" applyAlignment="1">
      <alignment horizontal="center" vertical="center" wrapText="1"/>
    </xf>
    <xf numFmtId="165" fontId="38" fillId="49" borderId="45" xfId="0" applyNumberFormat="1" applyFont="1" applyFill="1" applyBorder="1"/>
    <xf numFmtId="165" fontId="38" fillId="49" borderId="46" xfId="0" applyNumberFormat="1" applyFont="1" applyFill="1" applyBorder="1"/>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21" fillId="0" borderId="30" xfId="0" applyFont="1" applyBorder="1" applyAlignment="1">
      <alignment horizontal="center"/>
    </xf>
    <xf numFmtId="0" fontId="21" fillId="0" borderId="17" xfId="0" applyFont="1" applyBorder="1" applyAlignment="1">
      <alignment horizontal="center"/>
    </xf>
    <xf numFmtId="0" fontId="21" fillId="0" borderId="31" xfId="0" applyFont="1" applyBorder="1" applyAlignment="1">
      <alignment horizontal="center"/>
    </xf>
    <xf numFmtId="0" fontId="21" fillId="0" borderId="32" xfId="0" applyFont="1" applyBorder="1" applyAlignment="1">
      <alignment horizontal="center"/>
    </xf>
    <xf numFmtId="165" fontId="26" fillId="0" borderId="45" xfId="0" applyNumberFormat="1" applyFont="1" applyFill="1" applyBorder="1"/>
    <xf numFmtId="165" fontId="26" fillId="0" borderId="46" xfId="0" applyNumberFormat="1" applyFont="1" applyFill="1" applyBorder="1"/>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39" fillId="49" borderId="69" xfId="0" applyFont="1" applyFill="1" applyBorder="1" applyAlignment="1">
      <alignment horizontal="center" vertical="center" wrapText="1"/>
    </xf>
    <xf numFmtId="0" fontId="0" fillId="43" borderId="18" xfId="0" applyFont="1" applyFill="1" applyBorder="1" applyAlignment="1">
      <alignment horizontal="left" vertical="center" wrapText="1"/>
    </xf>
    <xf numFmtId="0" fontId="0" fillId="43" borderId="19" xfId="0" applyFont="1" applyFill="1" applyBorder="1" applyAlignment="1">
      <alignment horizontal="left" vertical="center" wrapText="1"/>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46" xfId="0" applyFont="1" applyFill="1" applyBorder="1" applyAlignment="1">
      <alignment horizontal="center" vertical="center"/>
    </xf>
    <xf numFmtId="0" fontId="38" fillId="49" borderId="66" xfId="0" applyFont="1" applyFill="1" applyBorder="1" applyAlignment="1">
      <alignment horizontal="center" vertical="center" wrapText="1"/>
    </xf>
    <xf numFmtId="0" fontId="38" fillId="49" borderId="68"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38" fillId="49" borderId="85" xfId="0" applyFont="1" applyFill="1" applyBorder="1" applyAlignment="1">
      <alignment horizontal="center" vertical="center" wrapText="1"/>
    </xf>
    <xf numFmtId="0" fontId="26" fillId="43" borderId="26" xfId="0" applyFont="1" applyFill="1" applyBorder="1" applyAlignment="1">
      <alignment horizontal="center" vertical="center" wrapText="1"/>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38" fillId="49" borderId="14" xfId="0" applyFont="1" applyFill="1" applyBorder="1" applyAlignment="1">
      <alignment horizontal="center" vertical="center" wrapText="1"/>
    </xf>
    <xf numFmtId="0" fontId="38" fillId="49" borderId="33"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38" fillId="49" borderId="67"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2" fillId="49" borderId="45" xfId="0" applyFont="1" applyFill="1" applyBorder="1" applyAlignment="1">
      <alignment horizontal="center" vertical="top" wrapText="1"/>
    </xf>
    <xf numFmtId="0" fontId="22" fillId="49" borderId="47"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38" fillId="49" borderId="13" xfId="0" applyFont="1" applyFill="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22" fillId="49" borderId="45" xfId="0" applyFont="1" applyFill="1" applyBorder="1" applyAlignment="1">
      <alignment horizontal="center" vertical="center" wrapText="1"/>
    </xf>
    <xf numFmtId="0" fontId="22" fillId="49" borderId="47"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4" fillId="0" borderId="0" xfId="0" applyFont="1" applyBorder="1" applyAlignment="1">
      <alignment horizontal="right" vertical="center"/>
    </xf>
    <xf numFmtId="0" fontId="24" fillId="49" borderId="10" xfId="0" applyFont="1" applyFill="1" applyBorder="1" applyAlignment="1">
      <alignment horizontal="right"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14" fontId="18" fillId="43" borderId="69" xfId="0" applyNumberFormat="1" applyFont="1" applyFill="1" applyBorder="1" applyAlignment="1">
      <alignment horizontal="center" vertical="center"/>
    </xf>
    <xf numFmtId="0" fontId="18" fillId="43" borderId="69" xfId="0" applyFont="1" applyFill="1" applyBorder="1" applyAlignment="1">
      <alignment horizontal="center" vertical="center"/>
    </xf>
    <xf numFmtId="0" fontId="38" fillId="49" borderId="104" xfId="0" applyFont="1" applyFill="1" applyBorder="1" applyAlignment="1">
      <alignment vertical="center" wrapText="1"/>
    </xf>
    <xf numFmtId="0" fontId="38" fillId="49" borderId="105" xfId="0" applyFont="1" applyFill="1" applyBorder="1" applyAlignment="1">
      <alignment vertical="center" wrapText="1"/>
    </xf>
    <xf numFmtId="0" fontId="23" fillId="43" borderId="96" xfId="0" applyFont="1" applyFill="1" applyBorder="1" applyAlignment="1">
      <alignment horizontal="left" vertical="center" wrapText="1"/>
    </xf>
    <xf numFmtId="0" fontId="22" fillId="49" borderId="76"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9" xfId="0" applyFont="1" applyFill="1" applyBorder="1" applyAlignment="1">
      <alignment horizontal="right" vertical="center" wrapText="1"/>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22" fillId="49" borderId="62" xfId="0" applyFont="1" applyFill="1" applyBorder="1" applyAlignment="1">
      <alignment horizontal="center" wrapText="1"/>
    </xf>
    <xf numFmtId="0" fontId="38" fillId="49" borderId="101" xfId="0" applyFont="1" applyFill="1" applyBorder="1" applyAlignment="1">
      <alignment horizontal="center" vertical="center"/>
    </xf>
    <xf numFmtId="0" fontId="38" fillId="49" borderId="33" xfId="0" applyFont="1" applyFill="1" applyBorder="1" applyAlignment="1">
      <alignment horizontal="center" vertical="center"/>
    </xf>
    <xf numFmtId="0" fontId="38" fillId="49" borderId="15" xfId="0" applyFont="1" applyFill="1" applyBorder="1" applyAlignment="1">
      <alignment horizontal="center" vertical="center"/>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99" xfId="0" applyFont="1" applyFill="1" applyBorder="1" applyAlignment="1">
      <alignment horizontal="center"/>
    </xf>
    <xf numFmtId="0" fontId="38" fillId="49" borderId="100" xfId="0" applyFont="1" applyFill="1" applyBorder="1" applyAlignment="1">
      <alignment horizontal="center"/>
    </xf>
    <xf numFmtId="0" fontId="38" fillId="49" borderId="23"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23" fillId="43" borderId="80" xfId="0" applyFont="1" applyFill="1" applyBorder="1" applyAlignment="1">
      <alignment horizontal="justify" vertical="center"/>
    </xf>
    <xf numFmtId="0" fontId="23" fillId="43" borderId="81" xfId="0" applyFont="1" applyFill="1" applyBorder="1" applyAlignment="1">
      <alignment horizontal="justify" vertical="center"/>
    </xf>
    <xf numFmtId="0" fontId="23" fillId="43" borderId="82" xfId="0" applyFont="1" applyFill="1" applyBorder="1" applyAlignment="1">
      <alignment horizontal="justify" vertical="center"/>
    </xf>
    <xf numFmtId="0" fontId="38" fillId="43" borderId="14" xfId="0" applyFont="1" applyFill="1" applyBorder="1" applyAlignment="1">
      <alignment horizontal="center" vertical="center" wrapText="1"/>
    </xf>
    <xf numFmtId="0" fontId="38" fillId="43" borderId="15" xfId="0" applyFont="1" applyFill="1" applyBorder="1" applyAlignment="1">
      <alignment horizontal="center" vertical="center" wrapText="1"/>
    </xf>
  </cellXfs>
  <cellStyles count="5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7" builtinId="4"/>
    <cellStyle name="Moneda 2" xfId="49"/>
    <cellStyle name="Neutral" xfId="8" builtinId="28" customBuiltin="1"/>
    <cellStyle name="Normal" xfId="0" builtinId="0"/>
    <cellStyle name="Normal 2" xfId="42"/>
    <cellStyle name="Normal 3" xfId="43"/>
    <cellStyle name="Normal 4" xfId="48"/>
    <cellStyle name="Notas" xfId="15" builtinId="10" customBuiltin="1"/>
    <cellStyle name="Porcentaje" xfId="46"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230982</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13" t="s">
        <v>6</v>
      </c>
      <c r="B1" s="213"/>
      <c r="C1" s="213"/>
      <c r="D1" s="213"/>
      <c r="E1" s="213"/>
    </row>
    <row r="2" spans="1:5" ht="15.75">
      <c r="A2" s="213" t="s">
        <v>4</v>
      </c>
      <c r="B2" s="213"/>
      <c r="C2" s="213"/>
      <c r="D2" s="213"/>
      <c r="E2" s="213"/>
    </row>
    <row r="3" spans="1:5" ht="15.75">
      <c r="A3" s="213" t="s">
        <v>5</v>
      </c>
      <c r="B3" s="213"/>
      <c r="C3" s="213"/>
      <c r="D3" s="213"/>
      <c r="E3" s="213"/>
    </row>
    <row r="4" spans="1:5" s="1" customFormat="1" ht="15.75">
      <c r="C4" s="4"/>
      <c r="D4" s="4"/>
      <c r="E4" s="4"/>
    </row>
    <row r="5" spans="1:5" ht="18">
      <c r="A5" s="214" t="s">
        <v>20</v>
      </c>
      <c r="B5" s="214"/>
      <c r="C5" s="214"/>
      <c r="D5" s="214"/>
      <c r="E5" s="214"/>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71"/>
  <sheetViews>
    <sheetView showGridLines="0" tabSelected="1" view="pageBreakPreview" topLeftCell="A2" zoomScale="80" zoomScaleNormal="80" zoomScaleSheetLayoutView="80" workbookViewId="0">
      <selection activeCell="A14" sqref="A14:Y14"/>
    </sheetView>
  </sheetViews>
  <sheetFormatPr baseColWidth="10" defaultRowHeight="15"/>
  <cols>
    <col min="1" max="1" width="17.4257812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0.5703125" style="1" customWidth="1"/>
    <col min="9" max="9" width="11.140625" style="1" customWidth="1"/>
    <col min="10" max="10" width="11.42578125" style="1" customWidth="1"/>
    <col min="11" max="11" width="14.140625" style="1" customWidth="1"/>
    <col min="12" max="12" width="16.28515625" style="1" customWidth="1"/>
    <col min="13" max="13" width="4.7109375" style="1" hidden="1" customWidth="1"/>
    <col min="14" max="14" width="12.42578125" style="1" customWidth="1"/>
    <col min="15" max="15" width="6.140625" style="1" hidden="1" customWidth="1"/>
    <col min="16" max="16" width="12.5703125" style="1" customWidth="1"/>
    <col min="17" max="17" width="7.140625" style="1" hidden="1" customWidth="1"/>
    <col min="18" max="18" width="9.42578125" style="1" customWidth="1"/>
    <col min="19" max="19" width="8.7109375" style="1" customWidth="1"/>
    <col min="20" max="20" width="11.5703125" style="1" customWidth="1"/>
    <col min="21" max="21" width="10" style="1" customWidth="1"/>
    <col min="22" max="22" width="11" style="1" customWidth="1"/>
    <col min="23" max="23" width="11.5703125" style="1" customWidth="1"/>
    <col min="24" max="24" width="7.85546875" style="1" customWidth="1"/>
    <col min="25" max="25" width="12.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0"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334"/>
      <c r="C1" s="334"/>
      <c r="D1" s="334"/>
      <c r="E1" s="334"/>
      <c r="F1" s="334"/>
      <c r="G1" s="334"/>
      <c r="H1" s="334"/>
      <c r="I1" s="334"/>
      <c r="J1" s="334"/>
      <c r="K1" s="334"/>
      <c r="L1" s="334"/>
      <c r="M1" s="334"/>
      <c r="N1" s="334"/>
      <c r="O1" s="334"/>
      <c r="P1" s="334"/>
      <c r="Q1" s="334"/>
      <c r="R1" s="334"/>
      <c r="S1" s="334"/>
      <c r="T1" s="334"/>
      <c r="AD1" s="141"/>
    </row>
    <row r="2" spans="1:54" s="13" customFormat="1" ht="14.25" customHeight="1">
      <c r="A2" s="335" t="s">
        <v>54</v>
      </c>
      <c r="B2" s="335"/>
      <c r="C2" s="335"/>
      <c r="D2" s="335"/>
      <c r="E2" s="335"/>
      <c r="F2" s="335"/>
      <c r="G2" s="335"/>
      <c r="H2" s="335"/>
      <c r="I2" s="335"/>
      <c r="J2" s="335"/>
      <c r="K2" s="335"/>
      <c r="L2" s="335"/>
      <c r="M2" s="335"/>
      <c r="N2" s="335"/>
      <c r="O2" s="335"/>
      <c r="P2" s="335"/>
      <c r="Q2" s="335"/>
      <c r="R2" s="335"/>
      <c r="S2" s="335"/>
      <c r="T2" s="335"/>
      <c r="U2" s="335"/>
      <c r="V2" s="14"/>
      <c r="W2" s="344" t="s">
        <v>55</v>
      </c>
      <c r="X2" s="344"/>
      <c r="Y2" s="344"/>
      <c r="AA2" s="21" t="s">
        <v>91</v>
      </c>
      <c r="AD2" s="141"/>
    </row>
    <row r="3" spans="1:54" s="13" customFormat="1" ht="18" customHeight="1">
      <c r="A3" s="336"/>
      <c r="B3" s="336"/>
      <c r="C3" s="336"/>
      <c r="D3" s="336"/>
      <c r="E3" s="336"/>
      <c r="F3" s="336"/>
      <c r="G3" s="336"/>
      <c r="H3" s="336"/>
      <c r="I3" s="336"/>
      <c r="J3" s="336"/>
      <c r="K3" s="336"/>
      <c r="L3" s="336"/>
      <c r="M3" s="336"/>
      <c r="N3" s="336"/>
      <c r="O3" s="336"/>
      <c r="P3" s="336"/>
      <c r="Q3" s="336"/>
      <c r="R3" s="336"/>
      <c r="S3" s="336"/>
      <c r="T3" s="336"/>
      <c r="U3" s="336"/>
      <c r="V3" s="14"/>
      <c r="W3" s="345" t="s">
        <v>90</v>
      </c>
      <c r="X3" s="345"/>
      <c r="Y3" s="155" t="s">
        <v>94</v>
      </c>
      <c r="AA3" s="21" t="s">
        <v>92</v>
      </c>
      <c r="AD3" s="141"/>
    </row>
    <row r="4" spans="1:54" s="13" customFormat="1" ht="15.75" customHeight="1" thickBot="1">
      <c r="A4" s="337"/>
      <c r="B4" s="337"/>
      <c r="C4" s="337"/>
      <c r="D4" s="337"/>
      <c r="E4" s="337"/>
      <c r="F4" s="337"/>
      <c r="G4" s="337"/>
      <c r="H4" s="337"/>
      <c r="I4" s="337"/>
      <c r="J4" s="337"/>
      <c r="K4" s="337"/>
      <c r="L4" s="337"/>
      <c r="M4" s="337"/>
      <c r="N4" s="337"/>
      <c r="O4" s="337"/>
      <c r="P4" s="337"/>
      <c r="Q4" s="337"/>
      <c r="R4" s="337"/>
      <c r="S4" s="337"/>
      <c r="T4" s="337"/>
      <c r="U4" s="337"/>
      <c r="V4" s="14"/>
      <c r="W4" s="20"/>
      <c r="X4" s="20"/>
      <c r="Y4" s="20"/>
      <c r="AA4" s="21" t="s">
        <v>93</v>
      </c>
      <c r="AD4" s="141"/>
    </row>
    <row r="5" spans="1:54" s="13" customFormat="1" ht="12.75" customHeight="1" thickBot="1">
      <c r="C5" s="14"/>
      <c r="D5" s="14"/>
      <c r="E5" s="14"/>
      <c r="F5" s="14"/>
      <c r="G5" s="14"/>
      <c r="H5" s="14"/>
      <c r="I5" s="14"/>
      <c r="J5" s="14"/>
      <c r="K5" s="14"/>
      <c r="L5" s="14"/>
      <c r="M5" s="14"/>
      <c r="N5" s="14"/>
      <c r="O5" s="14"/>
      <c r="P5" s="18"/>
      <c r="Q5" s="18"/>
      <c r="R5" s="14"/>
      <c r="S5" s="18"/>
      <c r="T5" s="14"/>
      <c r="U5" s="14"/>
      <c r="V5" s="14"/>
      <c r="W5" s="209" t="s">
        <v>1020</v>
      </c>
      <c r="X5" s="349">
        <v>43125</v>
      </c>
      <c r="Y5" s="350"/>
      <c r="AA5" s="22" t="s">
        <v>94</v>
      </c>
      <c r="AD5" s="141" t="s">
        <v>844</v>
      </c>
      <c r="AI5" s="68" t="s">
        <v>843</v>
      </c>
    </row>
    <row r="6" spans="1:54" s="15" customFormat="1" ht="19.5" thickBot="1">
      <c r="A6" s="291" t="s">
        <v>34</v>
      </c>
      <c r="B6" s="292"/>
      <c r="C6" s="292"/>
      <c r="D6" s="292"/>
      <c r="E6" s="292"/>
      <c r="F6" s="292"/>
      <c r="G6" s="292"/>
      <c r="H6" s="292"/>
      <c r="I6" s="292"/>
      <c r="J6" s="292"/>
      <c r="K6" s="292"/>
      <c r="L6" s="292"/>
      <c r="M6" s="292"/>
      <c r="N6" s="292"/>
      <c r="O6" s="292"/>
      <c r="P6" s="292"/>
      <c r="Q6" s="292"/>
      <c r="R6" s="292"/>
      <c r="S6" s="292"/>
      <c r="T6" s="292"/>
      <c r="U6" s="292"/>
      <c r="V6" s="292"/>
      <c r="W6" s="292"/>
      <c r="X6" s="292"/>
      <c r="Y6" s="293"/>
      <c r="Z6" s="17" t="s">
        <v>75</v>
      </c>
      <c r="AA6" s="1" t="s">
        <v>86</v>
      </c>
      <c r="AC6" s="1" t="s">
        <v>73</v>
      </c>
      <c r="AD6" s="130" t="s">
        <v>69</v>
      </c>
      <c r="AE6" s="130" t="s">
        <v>77</v>
      </c>
      <c r="AF6" s="131" t="s">
        <v>68</v>
      </c>
      <c r="AG6" s="1">
        <v>2013</v>
      </c>
      <c r="AH6" s="132" t="s">
        <v>851</v>
      </c>
      <c r="AI6" s="140" t="s">
        <v>840</v>
      </c>
      <c r="BA6" s="13"/>
      <c r="BB6" s="13"/>
    </row>
    <row r="7" spans="1:54" ht="30.75" customHeight="1" thickBot="1">
      <c r="A7" s="148" t="s">
        <v>827</v>
      </c>
      <c r="B7" s="346" t="s">
        <v>104</v>
      </c>
      <c r="C7" s="347"/>
      <c r="D7" s="347"/>
      <c r="E7" s="347"/>
      <c r="F7" s="347"/>
      <c r="G7" s="347"/>
      <c r="H7" s="348"/>
      <c r="I7" s="153" t="s">
        <v>242</v>
      </c>
      <c r="J7" s="142" t="s">
        <v>215</v>
      </c>
      <c r="K7" s="299" t="s">
        <v>273</v>
      </c>
      <c r="L7" s="300"/>
      <c r="M7" s="338"/>
      <c r="N7" s="148" t="s">
        <v>64</v>
      </c>
      <c r="O7" s="299" t="s">
        <v>250</v>
      </c>
      <c r="P7" s="300"/>
      <c r="Q7" s="300"/>
      <c r="R7" s="300"/>
      <c r="S7" s="300"/>
      <c r="T7" s="338"/>
      <c r="U7" s="339" t="s">
        <v>789</v>
      </c>
      <c r="V7" s="340"/>
      <c r="W7" s="341" t="s">
        <v>250</v>
      </c>
      <c r="X7" s="342"/>
      <c r="Y7" s="343"/>
      <c r="Z7" s="17" t="s">
        <v>66</v>
      </c>
      <c r="AA7" s="1" t="s">
        <v>87</v>
      </c>
      <c r="AC7" s="1" t="s">
        <v>74</v>
      </c>
      <c r="AD7" s="130" t="s">
        <v>70</v>
      </c>
      <c r="AE7" s="130" t="s">
        <v>78</v>
      </c>
      <c r="AF7" s="131" t="s">
        <v>820</v>
      </c>
      <c r="AG7" s="1">
        <v>2014</v>
      </c>
      <c r="AH7" s="132" t="s">
        <v>852</v>
      </c>
      <c r="AI7" s="140" t="s">
        <v>841</v>
      </c>
      <c r="BA7" s="13"/>
      <c r="BB7" s="13"/>
    </row>
    <row r="8" spans="1:54" s="15" customFormat="1" ht="19.5" thickBot="1">
      <c r="A8" s="291" t="s">
        <v>36</v>
      </c>
      <c r="B8" s="292"/>
      <c r="C8" s="292"/>
      <c r="D8" s="292"/>
      <c r="E8" s="292"/>
      <c r="F8" s="292"/>
      <c r="G8" s="292"/>
      <c r="H8" s="292"/>
      <c r="I8" s="292"/>
      <c r="J8" s="292"/>
      <c r="K8" s="292"/>
      <c r="L8" s="292"/>
      <c r="M8" s="292"/>
      <c r="N8" s="292"/>
      <c r="O8" s="292"/>
      <c r="P8" s="292"/>
      <c r="Q8" s="292"/>
      <c r="R8" s="292"/>
      <c r="S8" s="292"/>
      <c r="T8" s="292"/>
      <c r="U8" s="292"/>
      <c r="V8" s="292"/>
      <c r="W8" s="292"/>
      <c r="X8" s="292"/>
      <c r="Y8" s="293"/>
      <c r="Z8" s="143" t="s">
        <v>76</v>
      </c>
      <c r="AA8" s="1" t="s">
        <v>88</v>
      </c>
      <c r="AD8" s="130" t="s">
        <v>71</v>
      </c>
      <c r="AE8" s="130" t="s">
        <v>79</v>
      </c>
      <c r="AG8" s="1">
        <v>2015</v>
      </c>
      <c r="AH8" s="132" t="s">
        <v>853</v>
      </c>
      <c r="AI8" s="140" t="s">
        <v>842</v>
      </c>
      <c r="BA8" s="13"/>
      <c r="BB8" s="13"/>
    </row>
    <row r="9" spans="1:54" ht="16.5" customHeight="1" thickBot="1">
      <c r="A9" s="322" t="s">
        <v>37</v>
      </c>
      <c r="B9" s="323"/>
      <c r="C9" s="323"/>
      <c r="D9" s="323"/>
      <c r="E9" s="323"/>
      <c r="F9" s="323"/>
      <c r="G9" s="323"/>
      <c r="H9" s="323"/>
      <c r="I9" s="324"/>
      <c r="J9" s="328" t="s">
        <v>829</v>
      </c>
      <c r="K9" s="329"/>
      <c r="L9" s="329"/>
      <c r="M9" s="329"/>
      <c r="N9" s="329"/>
      <c r="O9" s="329"/>
      <c r="P9" s="330"/>
      <c r="Q9" s="354" t="s">
        <v>795</v>
      </c>
      <c r="R9" s="354"/>
      <c r="S9" s="354"/>
      <c r="T9" s="299" t="s">
        <v>329</v>
      </c>
      <c r="U9" s="300"/>
      <c r="V9" s="300"/>
      <c r="W9" s="300"/>
      <c r="X9" s="300"/>
      <c r="Y9" s="301"/>
      <c r="Z9" s="17" t="s">
        <v>67</v>
      </c>
      <c r="AA9" s="1" t="s">
        <v>89</v>
      </c>
      <c r="AD9" s="130" t="s">
        <v>72</v>
      </c>
      <c r="AE9" s="130" t="s">
        <v>80</v>
      </c>
      <c r="AG9" s="1">
        <v>2016</v>
      </c>
      <c r="AH9" s="132" t="s">
        <v>854</v>
      </c>
      <c r="BA9" s="13"/>
      <c r="BB9" s="13"/>
    </row>
    <row r="10" spans="1:54" ht="27.75" customHeight="1" thickBot="1">
      <c r="A10" s="149" t="s">
        <v>828</v>
      </c>
      <c r="B10" s="319" t="s">
        <v>333</v>
      </c>
      <c r="C10" s="320"/>
      <c r="D10" s="320"/>
      <c r="E10" s="320"/>
      <c r="F10" s="320"/>
      <c r="G10" s="320"/>
      <c r="H10" s="320"/>
      <c r="I10" s="321"/>
      <c r="J10" s="156" t="s">
        <v>788</v>
      </c>
      <c r="K10" s="313" t="s">
        <v>288</v>
      </c>
      <c r="L10" s="314"/>
      <c r="M10" s="314"/>
      <c r="N10" s="314"/>
      <c r="O10" s="314"/>
      <c r="P10" s="315"/>
      <c r="Q10" s="355"/>
      <c r="R10" s="355"/>
      <c r="S10" s="355"/>
      <c r="T10" s="302"/>
      <c r="U10" s="303"/>
      <c r="V10" s="303"/>
      <c r="W10" s="303"/>
      <c r="X10" s="303"/>
      <c r="Y10" s="304"/>
      <c r="Z10" s="17" t="s">
        <v>66</v>
      </c>
      <c r="AE10" s="130" t="s">
        <v>845</v>
      </c>
      <c r="AG10" s="1">
        <v>2017</v>
      </c>
      <c r="AH10" s="132" t="s">
        <v>855</v>
      </c>
      <c r="BA10" s="13"/>
      <c r="BB10" s="13"/>
    </row>
    <row r="11" spans="1:54" ht="40.5" customHeight="1" thickBot="1">
      <c r="A11" s="150" t="s">
        <v>65</v>
      </c>
      <c r="B11" s="374" t="s">
        <v>339</v>
      </c>
      <c r="C11" s="375"/>
      <c r="D11" s="375"/>
      <c r="E11" s="375"/>
      <c r="F11" s="375"/>
      <c r="G11" s="375"/>
      <c r="H11" s="375"/>
      <c r="I11" s="376"/>
      <c r="J11" s="157" t="s">
        <v>65</v>
      </c>
      <c r="K11" s="316" t="s">
        <v>1019</v>
      </c>
      <c r="L11" s="317"/>
      <c r="M11" s="317"/>
      <c r="N11" s="317"/>
      <c r="O11" s="317"/>
      <c r="P11" s="318"/>
      <c r="Q11" s="356"/>
      <c r="R11" s="356"/>
      <c r="S11" s="356"/>
      <c r="T11" s="305" t="s">
        <v>329</v>
      </c>
      <c r="U11" s="306"/>
      <c r="V11" s="306"/>
      <c r="W11" s="306"/>
      <c r="X11" s="306"/>
      <c r="Y11" s="307"/>
      <c r="Z11" s="17" t="s">
        <v>26</v>
      </c>
      <c r="AG11" s="1">
        <v>2018</v>
      </c>
      <c r="AH11" s="132" t="s">
        <v>856</v>
      </c>
      <c r="BA11" s="13"/>
      <c r="BB11" s="13"/>
    </row>
    <row r="12" spans="1:54" ht="15.75" customHeight="1" thickTop="1" thickBot="1">
      <c r="A12" s="357" t="s">
        <v>38</v>
      </c>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9"/>
      <c r="Z12" s="17" t="s">
        <v>82</v>
      </c>
      <c r="AG12" s="1">
        <v>2019</v>
      </c>
      <c r="AH12" s="132" t="s">
        <v>850</v>
      </c>
      <c r="BA12" s="13"/>
      <c r="BB12" s="13"/>
    </row>
    <row r="13" spans="1:54" ht="34.5" customHeight="1" thickTop="1" thickBot="1">
      <c r="A13" s="151" t="s">
        <v>819</v>
      </c>
      <c r="B13" s="369" t="s">
        <v>412</v>
      </c>
      <c r="C13" s="370"/>
      <c r="D13" s="152" t="s">
        <v>818</v>
      </c>
      <c r="E13" s="371" t="s">
        <v>417</v>
      </c>
      <c r="F13" s="372"/>
      <c r="G13" s="372"/>
      <c r="H13" s="373"/>
      <c r="I13" s="158" t="s">
        <v>817</v>
      </c>
      <c r="J13" s="331" t="s">
        <v>423</v>
      </c>
      <c r="K13" s="332"/>
      <c r="L13" s="332"/>
      <c r="M13" s="333"/>
      <c r="N13" s="351" t="s">
        <v>816</v>
      </c>
      <c r="O13" s="352"/>
      <c r="P13" s="353" t="s">
        <v>717</v>
      </c>
      <c r="Q13" s="332"/>
      <c r="R13" s="332"/>
      <c r="S13" s="332"/>
      <c r="T13" s="332"/>
      <c r="U13" s="332"/>
      <c r="V13" s="332"/>
      <c r="W13" s="332"/>
      <c r="X13" s="332"/>
      <c r="Y13" s="332"/>
      <c r="Z13" s="17" t="s">
        <v>83</v>
      </c>
      <c r="AG13" s="1">
        <v>2020</v>
      </c>
      <c r="AH13" s="132" t="s">
        <v>857</v>
      </c>
      <c r="BA13" s="13"/>
      <c r="BB13" s="13"/>
    </row>
    <row r="14" spans="1:54" ht="15.75" thickBot="1">
      <c r="A14" s="363" t="s">
        <v>31</v>
      </c>
      <c r="B14" s="364"/>
      <c r="C14" s="364"/>
      <c r="D14" s="364"/>
      <c r="E14" s="364"/>
      <c r="F14" s="364"/>
      <c r="G14" s="364"/>
      <c r="H14" s="364"/>
      <c r="I14" s="364"/>
      <c r="J14" s="364"/>
      <c r="K14" s="364"/>
      <c r="L14" s="364"/>
      <c r="M14" s="364"/>
      <c r="N14" s="364"/>
      <c r="O14" s="364"/>
      <c r="P14" s="364"/>
      <c r="Q14" s="364"/>
      <c r="R14" s="364"/>
      <c r="S14" s="364"/>
      <c r="T14" s="364"/>
      <c r="U14" s="364"/>
      <c r="V14" s="364"/>
      <c r="W14" s="364"/>
      <c r="X14" s="365"/>
      <c r="Y14" s="366"/>
      <c r="AG14" s="1">
        <v>2021</v>
      </c>
      <c r="BA14" s="13"/>
      <c r="BB14" s="13"/>
    </row>
    <row r="15" spans="1:54" ht="26.25" customHeight="1" thickBot="1">
      <c r="A15" s="367" t="s">
        <v>24</v>
      </c>
      <c r="B15" s="310" t="s">
        <v>834</v>
      </c>
      <c r="C15" s="362" t="s">
        <v>30</v>
      </c>
      <c r="D15" s="362"/>
      <c r="E15" s="362"/>
      <c r="F15" s="362"/>
      <c r="G15" s="362"/>
      <c r="H15" s="362"/>
      <c r="I15" s="362"/>
      <c r="J15" s="362"/>
      <c r="K15" s="362"/>
      <c r="L15" s="362"/>
      <c r="M15" s="362"/>
      <c r="N15" s="362"/>
      <c r="O15" s="362"/>
      <c r="P15" s="362"/>
      <c r="Q15" s="362"/>
      <c r="R15" s="362"/>
      <c r="S15" s="362"/>
      <c r="T15" s="362"/>
      <c r="U15" s="362"/>
      <c r="V15" s="362"/>
      <c r="W15" s="310" t="s">
        <v>84</v>
      </c>
      <c r="X15" s="310"/>
      <c r="Y15" s="360" t="s">
        <v>53</v>
      </c>
      <c r="AG15" s="1">
        <v>2022</v>
      </c>
      <c r="BA15" s="13"/>
      <c r="BB15" s="13"/>
    </row>
    <row r="16" spans="1:54" ht="31.5" customHeight="1" thickBot="1">
      <c r="A16" s="368"/>
      <c r="B16" s="325"/>
      <c r="C16" s="308" t="s">
        <v>0</v>
      </c>
      <c r="D16" s="308" t="s">
        <v>1</v>
      </c>
      <c r="E16" s="308" t="s">
        <v>2</v>
      </c>
      <c r="F16" s="294" t="s">
        <v>28</v>
      </c>
      <c r="G16" s="295"/>
      <c r="H16" s="308" t="s">
        <v>847</v>
      </c>
      <c r="I16" s="294" t="s">
        <v>848</v>
      </c>
      <c r="J16" s="295"/>
      <c r="K16" s="308" t="s">
        <v>25</v>
      </c>
      <c r="L16" s="294" t="s">
        <v>29</v>
      </c>
      <c r="M16" s="311"/>
      <c r="N16" s="295"/>
      <c r="O16" s="325" t="s">
        <v>3</v>
      </c>
      <c r="P16" s="325"/>
      <c r="Q16" s="325"/>
      <c r="R16" s="325"/>
      <c r="S16" s="325"/>
      <c r="T16" s="325"/>
      <c r="U16" s="325" t="s">
        <v>835</v>
      </c>
      <c r="V16" s="325"/>
      <c r="W16" s="325" t="s">
        <v>27</v>
      </c>
      <c r="X16" s="325"/>
      <c r="Y16" s="361"/>
      <c r="AG16" s="1">
        <v>2023</v>
      </c>
      <c r="BA16" s="13"/>
      <c r="BB16" s="13"/>
    </row>
    <row r="17" spans="1:69" ht="22.5" customHeight="1" thickBot="1">
      <c r="A17" s="368"/>
      <c r="B17" s="325"/>
      <c r="C17" s="309"/>
      <c r="D17" s="309"/>
      <c r="E17" s="309"/>
      <c r="F17" s="296"/>
      <c r="G17" s="297"/>
      <c r="H17" s="310"/>
      <c r="I17" s="296"/>
      <c r="J17" s="297"/>
      <c r="K17" s="310"/>
      <c r="L17" s="296"/>
      <c r="M17" s="312"/>
      <c r="N17" s="297"/>
      <c r="O17" s="159">
        <v>2013</v>
      </c>
      <c r="P17" s="159">
        <v>2014</v>
      </c>
      <c r="Q17" s="159">
        <v>2015</v>
      </c>
      <c r="R17" s="159">
        <v>2015</v>
      </c>
      <c r="S17" s="159">
        <v>2016</v>
      </c>
      <c r="T17" s="159"/>
      <c r="U17" s="160" t="s">
        <v>836</v>
      </c>
      <c r="V17" s="160" t="s">
        <v>837</v>
      </c>
      <c r="W17" s="159" t="s">
        <v>838</v>
      </c>
      <c r="X17" s="159" t="s">
        <v>839</v>
      </c>
      <c r="Y17" s="362"/>
      <c r="AG17" s="1">
        <v>2024</v>
      </c>
      <c r="BA17" s="13"/>
      <c r="BB17" s="13"/>
    </row>
    <row r="18" spans="1:69" ht="106.5" customHeight="1" thickBot="1">
      <c r="A18" s="326" t="s">
        <v>8</v>
      </c>
      <c r="B18" s="377" t="s">
        <v>798</v>
      </c>
      <c r="C18" s="178" t="s">
        <v>862</v>
      </c>
      <c r="D18" s="179" t="s">
        <v>864</v>
      </c>
      <c r="E18" s="180" t="s">
        <v>866</v>
      </c>
      <c r="F18" s="220" t="s">
        <v>845</v>
      </c>
      <c r="G18" s="221"/>
      <c r="H18" s="144" t="s">
        <v>74</v>
      </c>
      <c r="I18" s="220" t="s">
        <v>69</v>
      </c>
      <c r="J18" s="221"/>
      <c r="K18" s="144" t="s">
        <v>820</v>
      </c>
      <c r="L18" s="220" t="s">
        <v>26</v>
      </c>
      <c r="M18" s="298"/>
      <c r="N18" s="221"/>
      <c r="O18" s="16"/>
      <c r="P18" s="16"/>
      <c r="Q18" s="16"/>
      <c r="R18" s="16"/>
      <c r="S18" s="181"/>
      <c r="T18" s="16"/>
      <c r="U18" s="183"/>
      <c r="V18" s="138"/>
      <c r="W18" s="139"/>
      <c r="X18" s="138"/>
      <c r="Y18" s="154"/>
      <c r="BA18" s="13"/>
      <c r="BB18" s="13"/>
    </row>
    <row r="19" spans="1:69" s="140" customFormat="1" ht="106.5" customHeight="1" thickBot="1">
      <c r="A19" s="327"/>
      <c r="B19" s="378"/>
      <c r="C19" s="178" t="s">
        <v>863</v>
      </c>
      <c r="D19" s="179" t="s">
        <v>865</v>
      </c>
      <c r="E19" s="178" t="s">
        <v>867</v>
      </c>
      <c r="F19" s="167" t="s">
        <v>77</v>
      </c>
      <c r="G19" s="168"/>
      <c r="H19" s="144" t="s">
        <v>74</v>
      </c>
      <c r="I19" s="167" t="s">
        <v>69</v>
      </c>
      <c r="J19" s="168"/>
      <c r="K19" s="144" t="s">
        <v>68</v>
      </c>
      <c r="L19" s="167"/>
      <c r="M19" s="169"/>
      <c r="N19" s="168" t="s">
        <v>26</v>
      </c>
      <c r="O19" s="16"/>
      <c r="P19" s="16"/>
      <c r="Q19" s="16"/>
      <c r="R19" s="16"/>
      <c r="S19" s="182"/>
      <c r="T19" s="16"/>
      <c r="U19" s="184"/>
      <c r="V19" s="138"/>
      <c r="W19" s="139"/>
      <c r="X19" s="138"/>
      <c r="Y19" s="154"/>
      <c r="BA19" s="141"/>
      <c r="BB19" s="141"/>
    </row>
    <row r="20" spans="1:69" s="140" customFormat="1" ht="45" customHeight="1" thickBot="1">
      <c r="A20" s="145" t="s">
        <v>9</v>
      </c>
      <c r="B20" s="185" t="s">
        <v>868</v>
      </c>
      <c r="C20" s="186" t="s">
        <v>869</v>
      </c>
      <c r="D20" s="187" t="s">
        <v>870</v>
      </c>
      <c r="E20" s="187" t="s">
        <v>871</v>
      </c>
      <c r="F20" s="222" t="s">
        <v>77</v>
      </c>
      <c r="G20" s="224"/>
      <c r="H20" s="136" t="s">
        <v>74</v>
      </c>
      <c r="I20" s="220" t="s">
        <v>69</v>
      </c>
      <c r="J20" s="221"/>
      <c r="K20" s="136" t="s">
        <v>68</v>
      </c>
      <c r="L20" s="285" t="s">
        <v>26</v>
      </c>
      <c r="M20" s="286"/>
      <c r="N20" s="287"/>
      <c r="O20" s="16"/>
      <c r="P20" s="16"/>
      <c r="Q20" s="16"/>
      <c r="R20" s="16"/>
      <c r="S20" s="182">
        <v>0.1</v>
      </c>
      <c r="T20" s="16"/>
      <c r="U20" s="188">
        <v>0.13</v>
      </c>
      <c r="V20" s="138"/>
      <c r="W20" s="199"/>
      <c r="X20" s="199">
        <v>0.22</v>
      </c>
      <c r="Y20" s="154" t="s">
        <v>840</v>
      </c>
      <c r="BA20" s="141"/>
      <c r="BB20" s="141"/>
      <c r="BQ20" s="210"/>
    </row>
    <row r="21" spans="1:69" ht="75.75" thickBot="1">
      <c r="A21" s="225" t="s">
        <v>10</v>
      </c>
      <c r="B21" s="229" t="s">
        <v>876</v>
      </c>
      <c r="C21" s="186" t="s">
        <v>872</v>
      </c>
      <c r="D21" s="187" t="s">
        <v>877</v>
      </c>
      <c r="E21" s="187" t="s">
        <v>881</v>
      </c>
      <c r="F21" s="222" t="s">
        <v>77</v>
      </c>
      <c r="G21" s="224"/>
      <c r="H21" s="136" t="s">
        <v>74</v>
      </c>
      <c r="I21" s="220" t="s">
        <v>69</v>
      </c>
      <c r="J21" s="221"/>
      <c r="K21" s="136" t="s">
        <v>68</v>
      </c>
      <c r="L21" s="285" t="s">
        <v>76</v>
      </c>
      <c r="M21" s="286"/>
      <c r="N21" s="287"/>
      <c r="O21" s="16"/>
      <c r="P21" s="16"/>
      <c r="Q21" s="16"/>
      <c r="R21" s="16"/>
      <c r="S21" s="190">
        <v>0.2</v>
      </c>
      <c r="T21" s="191"/>
      <c r="U21" s="192">
        <v>0.23</v>
      </c>
      <c r="V21" s="138"/>
      <c r="W21" s="201">
        <v>1207</v>
      </c>
      <c r="X21" s="199">
        <v>0.32</v>
      </c>
      <c r="Y21" s="154" t="s">
        <v>840</v>
      </c>
      <c r="BA21" s="13"/>
      <c r="BB21" s="13"/>
      <c r="BQ21" s="210"/>
    </row>
    <row r="22" spans="1:69" s="140" customFormat="1" ht="199.5" customHeight="1" thickBot="1">
      <c r="A22" s="227"/>
      <c r="B22" s="230"/>
      <c r="C22" s="187" t="s">
        <v>873</v>
      </c>
      <c r="D22" s="187" t="s">
        <v>878</v>
      </c>
      <c r="E22" s="187" t="s">
        <v>882</v>
      </c>
      <c r="F22" s="222" t="s">
        <v>77</v>
      </c>
      <c r="G22" s="224"/>
      <c r="H22" s="136" t="s">
        <v>74</v>
      </c>
      <c r="I22" s="220" t="s">
        <v>69</v>
      </c>
      <c r="J22" s="221"/>
      <c r="K22" s="136" t="s">
        <v>68</v>
      </c>
      <c r="L22" s="222" t="s">
        <v>76</v>
      </c>
      <c r="M22" s="223"/>
      <c r="N22" s="224"/>
      <c r="O22" s="16"/>
      <c r="P22" s="16"/>
      <c r="Q22" s="16"/>
      <c r="R22" s="16"/>
      <c r="S22" s="190">
        <v>0.4</v>
      </c>
      <c r="T22" s="191"/>
      <c r="U22" s="192">
        <v>0.43</v>
      </c>
      <c r="V22" s="138"/>
      <c r="W22" s="200">
        <v>1647</v>
      </c>
      <c r="X22" s="199">
        <v>0.64</v>
      </c>
      <c r="Y22" s="154" t="s">
        <v>840</v>
      </c>
      <c r="BA22" s="141"/>
      <c r="BB22" s="141"/>
      <c r="BQ22" s="210"/>
    </row>
    <row r="23" spans="1:69" s="140" customFormat="1" ht="75.75" thickBot="1">
      <c r="A23" s="227"/>
      <c r="B23" s="230"/>
      <c r="C23" s="186" t="s">
        <v>874</v>
      </c>
      <c r="D23" s="187" t="s">
        <v>879</v>
      </c>
      <c r="E23" s="186" t="s">
        <v>883</v>
      </c>
      <c r="F23" s="222" t="s">
        <v>77</v>
      </c>
      <c r="G23" s="224"/>
      <c r="H23" s="136" t="s">
        <v>74</v>
      </c>
      <c r="I23" s="220" t="s">
        <v>69</v>
      </c>
      <c r="J23" s="221"/>
      <c r="K23" s="136" t="s">
        <v>68</v>
      </c>
      <c r="L23" s="170"/>
      <c r="M23" s="171"/>
      <c r="N23" s="172" t="s">
        <v>76</v>
      </c>
      <c r="O23" s="16"/>
      <c r="P23" s="16"/>
      <c r="Q23" s="16"/>
      <c r="R23" s="16"/>
      <c r="S23" s="190">
        <v>0.05</v>
      </c>
      <c r="T23" s="191"/>
      <c r="U23" s="192">
        <v>7.0000000000000007E-2</v>
      </c>
      <c r="V23" s="138"/>
      <c r="W23" s="200">
        <v>1764</v>
      </c>
      <c r="X23" s="198">
        <v>0.04</v>
      </c>
      <c r="Y23" s="154" t="s">
        <v>842</v>
      </c>
      <c r="BA23" s="141"/>
      <c r="BB23" s="141"/>
      <c r="BQ23" s="210"/>
    </row>
    <row r="24" spans="1:69" s="140" customFormat="1" ht="183" customHeight="1" thickBot="1">
      <c r="A24" s="226"/>
      <c r="B24" s="233"/>
      <c r="C24" s="187" t="s">
        <v>875</v>
      </c>
      <c r="D24" s="187" t="s">
        <v>880</v>
      </c>
      <c r="E24" s="187" t="s">
        <v>884</v>
      </c>
      <c r="F24" s="222" t="s">
        <v>77</v>
      </c>
      <c r="G24" s="224"/>
      <c r="H24" s="136" t="s">
        <v>74</v>
      </c>
      <c r="I24" s="220" t="s">
        <v>69</v>
      </c>
      <c r="J24" s="221"/>
      <c r="K24" s="136" t="s">
        <v>68</v>
      </c>
      <c r="L24" s="222" t="s">
        <v>76</v>
      </c>
      <c r="M24" s="223"/>
      <c r="N24" s="224"/>
      <c r="O24" s="16"/>
      <c r="P24" s="16"/>
      <c r="Q24" s="16"/>
      <c r="R24" s="16"/>
      <c r="S24" s="190">
        <v>0.67</v>
      </c>
      <c r="T24" s="191"/>
      <c r="U24" s="192">
        <v>0.69</v>
      </c>
      <c r="V24" s="138"/>
      <c r="W24" s="200">
        <v>15913</v>
      </c>
      <c r="X24" s="199">
        <v>0.44</v>
      </c>
      <c r="Y24" s="154" t="s">
        <v>841</v>
      </c>
      <c r="BA24" s="141"/>
      <c r="BB24" s="141"/>
      <c r="BQ24" s="210">
        <f t="shared" ref="BQ24" si="0">X24/U24</f>
        <v>0.63768115942028991</v>
      </c>
    </row>
    <row r="25" spans="1:69" s="140" customFormat="1" ht="177.75" customHeight="1" thickBot="1">
      <c r="A25" s="225" t="s">
        <v>13</v>
      </c>
      <c r="B25" s="215" t="s">
        <v>886</v>
      </c>
      <c r="C25" s="187" t="s">
        <v>885</v>
      </c>
      <c r="D25" s="186" t="s">
        <v>892</v>
      </c>
      <c r="E25" s="186" t="s">
        <v>898</v>
      </c>
      <c r="F25" s="289" t="s">
        <v>77</v>
      </c>
      <c r="G25" s="290"/>
      <c r="H25" s="136" t="s">
        <v>74</v>
      </c>
      <c r="I25" s="220" t="s">
        <v>69</v>
      </c>
      <c r="J25" s="221"/>
      <c r="K25" s="136" t="s">
        <v>68</v>
      </c>
      <c r="L25" s="285" t="s">
        <v>76</v>
      </c>
      <c r="M25" s="286"/>
      <c r="N25" s="287"/>
      <c r="O25" s="16"/>
      <c r="P25" s="16"/>
      <c r="Q25" s="16"/>
      <c r="R25" s="16"/>
      <c r="S25" s="190">
        <v>0.66</v>
      </c>
      <c r="T25" s="191"/>
      <c r="U25" s="192">
        <v>0.69</v>
      </c>
      <c r="V25" s="138"/>
      <c r="W25" s="202">
        <v>76416</v>
      </c>
      <c r="X25" s="138">
        <v>0.6</v>
      </c>
      <c r="Y25" s="154" t="s">
        <v>840</v>
      </c>
      <c r="BA25" s="141"/>
      <c r="BB25" s="141"/>
      <c r="BQ25" s="210"/>
    </row>
    <row r="26" spans="1:69" s="140" customFormat="1" ht="60.75" thickBot="1">
      <c r="A26" s="227"/>
      <c r="B26" s="215"/>
      <c r="C26" s="187" t="s">
        <v>887</v>
      </c>
      <c r="D26" s="186" t="s">
        <v>893</v>
      </c>
      <c r="E26" s="186" t="s">
        <v>899</v>
      </c>
      <c r="F26" s="222" t="s">
        <v>77</v>
      </c>
      <c r="G26" s="224"/>
      <c r="H26" s="136" t="s">
        <v>74</v>
      </c>
      <c r="I26" s="220" t="s">
        <v>69</v>
      </c>
      <c r="J26" s="221"/>
      <c r="K26" s="136" t="s">
        <v>68</v>
      </c>
      <c r="L26" s="222" t="s">
        <v>76</v>
      </c>
      <c r="M26" s="223"/>
      <c r="N26" s="224"/>
      <c r="O26" s="16"/>
      <c r="P26" s="16"/>
      <c r="Q26" s="16"/>
      <c r="R26" s="16"/>
      <c r="S26" s="190">
        <v>0.43</v>
      </c>
      <c r="T26" s="191"/>
      <c r="U26" s="192">
        <v>0.45</v>
      </c>
      <c r="V26" s="138"/>
      <c r="W26" s="202">
        <v>3952</v>
      </c>
      <c r="X26" s="138">
        <v>0.61</v>
      </c>
      <c r="Y26" s="154" t="s">
        <v>840</v>
      </c>
      <c r="BA26" s="141"/>
      <c r="BB26" s="141"/>
      <c r="BQ26" s="210"/>
    </row>
    <row r="27" spans="1:69" s="140" customFormat="1" ht="135" customHeight="1" thickBot="1">
      <c r="A27" s="227"/>
      <c r="B27" s="215"/>
      <c r="C27" s="187" t="s">
        <v>888</v>
      </c>
      <c r="D27" s="186" t="s">
        <v>894</v>
      </c>
      <c r="E27" s="186" t="s">
        <v>900</v>
      </c>
      <c r="F27" s="222" t="s">
        <v>77</v>
      </c>
      <c r="G27" s="224"/>
      <c r="H27" s="136" t="s">
        <v>74</v>
      </c>
      <c r="I27" s="220" t="s">
        <v>69</v>
      </c>
      <c r="J27" s="221"/>
      <c r="K27" s="136" t="s">
        <v>68</v>
      </c>
      <c r="L27" s="222" t="s">
        <v>76</v>
      </c>
      <c r="M27" s="223"/>
      <c r="N27" s="224"/>
      <c r="O27" s="16"/>
      <c r="P27" s="16"/>
      <c r="Q27" s="16"/>
      <c r="R27" s="16"/>
      <c r="S27" s="190">
        <v>1</v>
      </c>
      <c r="T27" s="191"/>
      <c r="U27" s="192">
        <v>1</v>
      </c>
      <c r="V27" s="138"/>
      <c r="W27" s="202">
        <v>3080</v>
      </c>
      <c r="X27" s="138">
        <v>1</v>
      </c>
      <c r="Y27" s="154" t="s">
        <v>840</v>
      </c>
      <c r="BA27" s="141"/>
      <c r="BB27" s="141"/>
      <c r="BQ27" s="210"/>
    </row>
    <row r="28" spans="1:69" s="140" customFormat="1" ht="76.5" customHeight="1" thickBot="1">
      <c r="A28" s="227"/>
      <c r="B28" s="215"/>
      <c r="C28" s="194" t="s">
        <v>889</v>
      </c>
      <c r="D28" s="194" t="s">
        <v>895</v>
      </c>
      <c r="E28" s="194" t="s">
        <v>901</v>
      </c>
      <c r="F28" s="222" t="s">
        <v>77</v>
      </c>
      <c r="G28" s="224"/>
      <c r="H28" s="136" t="s">
        <v>74</v>
      </c>
      <c r="I28" s="220" t="s">
        <v>69</v>
      </c>
      <c r="J28" s="221"/>
      <c r="K28" s="136" t="s">
        <v>68</v>
      </c>
      <c r="L28" s="222" t="s">
        <v>76</v>
      </c>
      <c r="M28" s="223"/>
      <c r="N28" s="224"/>
      <c r="O28" s="16"/>
      <c r="P28" s="16"/>
      <c r="Q28" s="16"/>
      <c r="R28" s="16"/>
      <c r="S28" s="190">
        <v>0.86</v>
      </c>
      <c r="T28" s="191"/>
      <c r="U28" s="192">
        <v>0.88</v>
      </c>
      <c r="V28" s="138"/>
      <c r="W28" s="202">
        <v>1</v>
      </c>
      <c r="X28" s="138">
        <v>0.25</v>
      </c>
      <c r="Y28" s="154" t="s">
        <v>842</v>
      </c>
      <c r="BA28" s="141"/>
      <c r="BB28" s="141"/>
      <c r="BQ28" s="210"/>
    </row>
    <row r="29" spans="1:69" s="140" customFormat="1" ht="141.75" customHeight="1" thickBot="1">
      <c r="A29" s="227"/>
      <c r="B29" s="215"/>
      <c r="C29" s="194" t="s">
        <v>890</v>
      </c>
      <c r="D29" s="194" t="s">
        <v>896</v>
      </c>
      <c r="E29" s="194" t="s">
        <v>902</v>
      </c>
      <c r="F29" s="222" t="s">
        <v>77</v>
      </c>
      <c r="G29" s="224"/>
      <c r="H29" s="136" t="s">
        <v>74</v>
      </c>
      <c r="I29" s="220" t="s">
        <v>69</v>
      </c>
      <c r="J29" s="221"/>
      <c r="K29" s="136" t="s">
        <v>68</v>
      </c>
      <c r="L29" s="222" t="s">
        <v>76</v>
      </c>
      <c r="M29" s="223"/>
      <c r="N29" s="224"/>
      <c r="O29" s="16"/>
      <c r="P29" s="16"/>
      <c r="Q29" s="16"/>
      <c r="R29" s="16"/>
      <c r="S29" s="190">
        <v>0.65</v>
      </c>
      <c r="T29" s="191"/>
      <c r="U29" s="195">
        <v>0.67</v>
      </c>
      <c r="V29" s="138"/>
      <c r="W29" s="139">
        <v>14</v>
      </c>
      <c r="X29" s="205">
        <v>0.64280000000000004</v>
      </c>
      <c r="Y29" s="154" t="s">
        <v>840</v>
      </c>
      <c r="BA29" s="141"/>
      <c r="BB29" s="141"/>
      <c r="BQ29" s="210"/>
    </row>
    <row r="30" spans="1:69" s="140" customFormat="1" ht="74.25" customHeight="1" thickBot="1">
      <c r="A30" s="226"/>
      <c r="B30" s="215"/>
      <c r="C30" s="187" t="s">
        <v>891</v>
      </c>
      <c r="D30" s="186" t="s">
        <v>897</v>
      </c>
      <c r="E30" s="186" t="s">
        <v>903</v>
      </c>
      <c r="F30" s="222" t="s">
        <v>77</v>
      </c>
      <c r="G30" s="224"/>
      <c r="H30" s="136" t="s">
        <v>74</v>
      </c>
      <c r="I30" s="220" t="s">
        <v>69</v>
      </c>
      <c r="J30" s="221"/>
      <c r="K30" s="136" t="s">
        <v>68</v>
      </c>
      <c r="L30" s="222" t="s">
        <v>76</v>
      </c>
      <c r="M30" s="223"/>
      <c r="N30" s="224"/>
      <c r="O30" s="16"/>
      <c r="P30" s="16"/>
      <c r="Q30" s="16"/>
      <c r="R30" s="16"/>
      <c r="S30" s="190">
        <v>0.79</v>
      </c>
      <c r="T30" s="191"/>
      <c r="U30" s="192">
        <v>0.82</v>
      </c>
      <c r="V30" s="138"/>
      <c r="W30" s="202">
        <v>14389</v>
      </c>
      <c r="X30" s="138">
        <v>0.81289999999999996</v>
      </c>
      <c r="Y30" s="154" t="s">
        <v>840</v>
      </c>
      <c r="BA30" s="141"/>
      <c r="BB30" s="141"/>
      <c r="BQ30" s="210"/>
    </row>
    <row r="31" spans="1:69" s="140" customFormat="1" ht="67.5" customHeight="1" thickBot="1">
      <c r="A31" s="248" t="s">
        <v>17</v>
      </c>
      <c r="B31" s="247" t="s">
        <v>904</v>
      </c>
      <c r="C31" s="187" t="s">
        <v>905</v>
      </c>
      <c r="D31" s="187" t="s">
        <v>909</v>
      </c>
      <c r="E31" s="187" t="s">
        <v>913</v>
      </c>
      <c r="F31" s="289" t="s">
        <v>77</v>
      </c>
      <c r="G31" s="290"/>
      <c r="H31" s="136" t="s">
        <v>74</v>
      </c>
      <c r="I31" s="220" t="s">
        <v>69</v>
      </c>
      <c r="J31" s="221"/>
      <c r="K31" s="136" t="s">
        <v>68</v>
      </c>
      <c r="L31" s="222" t="s">
        <v>76</v>
      </c>
      <c r="M31" s="223"/>
      <c r="N31" s="224"/>
      <c r="O31" s="16"/>
      <c r="P31" s="16"/>
      <c r="Q31" s="16"/>
      <c r="R31" s="16"/>
      <c r="S31" s="196">
        <v>0.47</v>
      </c>
      <c r="T31" s="191"/>
      <c r="U31" s="195">
        <v>0.8</v>
      </c>
      <c r="V31" s="138"/>
      <c r="W31" s="139">
        <v>130</v>
      </c>
      <c r="X31" s="203">
        <v>0.87329999999999997</v>
      </c>
      <c r="Y31" s="154" t="s">
        <v>840</v>
      </c>
      <c r="BA31" s="141"/>
      <c r="BB31" s="141"/>
      <c r="BQ31" s="210"/>
    </row>
    <row r="32" spans="1:69" s="140" customFormat="1" ht="63.75" customHeight="1" thickBot="1">
      <c r="A32" s="249"/>
      <c r="B32" s="247"/>
      <c r="C32" s="187" t="s">
        <v>906</v>
      </c>
      <c r="D32" s="187" t="s">
        <v>910</v>
      </c>
      <c r="E32" s="187" t="s">
        <v>914</v>
      </c>
      <c r="F32" s="222" t="s">
        <v>77</v>
      </c>
      <c r="G32" s="224"/>
      <c r="H32" s="136" t="s">
        <v>74</v>
      </c>
      <c r="I32" s="220" t="s">
        <v>69</v>
      </c>
      <c r="J32" s="221"/>
      <c r="K32" s="136" t="s">
        <v>68</v>
      </c>
      <c r="L32" s="222" t="s">
        <v>76</v>
      </c>
      <c r="M32" s="223"/>
      <c r="N32" s="224"/>
      <c r="O32" s="16"/>
      <c r="P32" s="16"/>
      <c r="Q32" s="16"/>
      <c r="R32" s="16"/>
      <c r="S32" s="196">
        <v>0.56999999999999995</v>
      </c>
      <c r="T32" s="191"/>
      <c r="U32" s="195">
        <v>0.8</v>
      </c>
      <c r="V32" s="138"/>
      <c r="W32" s="202">
        <v>452</v>
      </c>
      <c r="X32" s="199">
        <v>0.8</v>
      </c>
      <c r="Y32" s="204" t="s">
        <v>840</v>
      </c>
      <c r="BA32" s="141"/>
      <c r="BB32" s="141"/>
      <c r="BQ32" s="210"/>
    </row>
    <row r="33" spans="1:69" s="140" customFormat="1" ht="57.75" customHeight="1" thickBot="1">
      <c r="A33" s="249"/>
      <c r="B33" s="247"/>
      <c r="C33" s="187" t="s">
        <v>907</v>
      </c>
      <c r="D33" s="187" t="s">
        <v>911</v>
      </c>
      <c r="E33" s="187" t="s">
        <v>915</v>
      </c>
      <c r="F33" s="222" t="s">
        <v>77</v>
      </c>
      <c r="G33" s="224"/>
      <c r="H33" s="136" t="s">
        <v>74</v>
      </c>
      <c r="I33" s="220" t="s">
        <v>69</v>
      </c>
      <c r="J33" s="221"/>
      <c r="K33" s="136" t="s">
        <v>68</v>
      </c>
      <c r="L33" s="222" t="s">
        <v>917</v>
      </c>
      <c r="M33" s="223"/>
      <c r="N33" s="224"/>
      <c r="O33" s="16"/>
      <c r="P33" s="16"/>
      <c r="Q33" s="16"/>
      <c r="R33" s="16"/>
      <c r="S33" s="196">
        <v>0.22</v>
      </c>
      <c r="T33" s="191"/>
      <c r="U33" s="195">
        <v>0.25</v>
      </c>
      <c r="V33" s="138"/>
      <c r="W33" s="202">
        <v>61</v>
      </c>
      <c r="X33" s="138">
        <v>0.84719999999999995</v>
      </c>
      <c r="Y33" s="154" t="s">
        <v>840</v>
      </c>
      <c r="BA33" s="141"/>
      <c r="BB33" s="141"/>
      <c r="BQ33" s="210"/>
    </row>
    <row r="34" spans="1:69" s="140" customFormat="1" ht="87.75" customHeight="1" thickBot="1">
      <c r="A34" s="250"/>
      <c r="B34" s="247"/>
      <c r="C34" s="187" t="s">
        <v>908</v>
      </c>
      <c r="D34" s="187" t="s">
        <v>912</v>
      </c>
      <c r="E34" s="187" t="s">
        <v>916</v>
      </c>
      <c r="F34" s="222" t="s">
        <v>77</v>
      </c>
      <c r="G34" s="224"/>
      <c r="H34" s="136" t="s">
        <v>74</v>
      </c>
      <c r="I34" s="220" t="s">
        <v>69</v>
      </c>
      <c r="J34" s="221"/>
      <c r="K34" s="136" t="s">
        <v>68</v>
      </c>
      <c r="L34" s="222" t="s">
        <v>76</v>
      </c>
      <c r="M34" s="223"/>
      <c r="N34" s="224"/>
      <c r="O34" s="16"/>
      <c r="P34" s="16"/>
      <c r="Q34" s="16"/>
      <c r="R34" s="16"/>
      <c r="S34" s="196">
        <v>1</v>
      </c>
      <c r="T34" s="191"/>
      <c r="U34" s="195">
        <v>1</v>
      </c>
      <c r="V34" s="138"/>
      <c r="W34" s="202">
        <v>140</v>
      </c>
      <c r="X34" s="138">
        <v>1</v>
      </c>
      <c r="Y34" s="154" t="s">
        <v>840</v>
      </c>
      <c r="BA34" s="141"/>
      <c r="BB34" s="141"/>
      <c r="BQ34" s="210"/>
    </row>
    <row r="35" spans="1:69" s="140" customFormat="1" ht="93" customHeight="1" thickBot="1">
      <c r="A35" s="137" t="s">
        <v>18</v>
      </c>
      <c r="B35" s="189" t="s">
        <v>918</v>
      </c>
      <c r="C35" s="186" t="s">
        <v>919</v>
      </c>
      <c r="D35" s="186" t="s">
        <v>920</v>
      </c>
      <c r="E35" s="186" t="s">
        <v>921</v>
      </c>
      <c r="F35" s="289" t="s">
        <v>77</v>
      </c>
      <c r="G35" s="290"/>
      <c r="H35" s="136" t="s">
        <v>74</v>
      </c>
      <c r="I35" s="220" t="s">
        <v>69</v>
      </c>
      <c r="J35" s="221"/>
      <c r="K35" s="136" t="s">
        <v>68</v>
      </c>
      <c r="L35" s="222" t="s">
        <v>76</v>
      </c>
      <c r="M35" s="223"/>
      <c r="N35" s="224"/>
      <c r="O35" s="16"/>
      <c r="P35" s="16"/>
      <c r="Q35" s="16"/>
      <c r="R35" s="16"/>
      <c r="S35" s="190">
        <v>1</v>
      </c>
      <c r="T35" s="191"/>
      <c r="U35" s="190">
        <v>1</v>
      </c>
      <c r="V35" s="138"/>
      <c r="W35" s="202">
        <v>9</v>
      </c>
      <c r="X35" s="205">
        <v>1</v>
      </c>
      <c r="Y35" s="154" t="s">
        <v>840</v>
      </c>
      <c r="BA35" s="141"/>
      <c r="BB35" s="141"/>
      <c r="BQ35" s="210"/>
    </row>
    <row r="36" spans="1:69" s="140" customFormat="1" ht="81.75" customHeight="1" thickBot="1">
      <c r="A36" s="147" t="s">
        <v>11</v>
      </c>
      <c r="B36" s="193" t="s">
        <v>922</v>
      </c>
      <c r="C36" s="186" t="s">
        <v>923</v>
      </c>
      <c r="D36" s="186" t="s">
        <v>924</v>
      </c>
      <c r="E36" s="186" t="s">
        <v>925</v>
      </c>
      <c r="F36" s="289" t="s">
        <v>77</v>
      </c>
      <c r="G36" s="290"/>
      <c r="H36" s="136" t="s">
        <v>74</v>
      </c>
      <c r="I36" s="220" t="s">
        <v>69</v>
      </c>
      <c r="J36" s="221"/>
      <c r="K36" s="136" t="s">
        <v>68</v>
      </c>
      <c r="L36" s="285" t="s">
        <v>76</v>
      </c>
      <c r="M36" s="286"/>
      <c r="N36" s="287"/>
      <c r="O36" s="16"/>
      <c r="P36" s="16"/>
      <c r="Q36" s="16"/>
      <c r="R36" s="16"/>
      <c r="S36" s="190">
        <v>0.47</v>
      </c>
      <c r="T36" s="191"/>
      <c r="U36" s="192">
        <v>0.48</v>
      </c>
      <c r="V36" s="138"/>
      <c r="W36" s="200">
        <v>2517</v>
      </c>
      <c r="X36" s="199">
        <v>0.55000000000000004</v>
      </c>
      <c r="Y36" s="154" t="s">
        <v>840</v>
      </c>
      <c r="BA36" s="141"/>
      <c r="BB36" s="141"/>
      <c r="BQ36" s="210"/>
    </row>
    <row r="37" spans="1:69" s="140" customFormat="1" ht="90.75" thickBot="1">
      <c r="A37" s="137" t="s">
        <v>14</v>
      </c>
      <c r="B37" s="193" t="s">
        <v>926</v>
      </c>
      <c r="C37" s="186" t="s">
        <v>931</v>
      </c>
      <c r="D37" s="186" t="s">
        <v>932</v>
      </c>
      <c r="E37" s="186" t="s">
        <v>939</v>
      </c>
      <c r="F37" s="289" t="s">
        <v>77</v>
      </c>
      <c r="G37" s="290"/>
      <c r="H37" s="136" t="s">
        <v>74</v>
      </c>
      <c r="I37" s="220" t="s">
        <v>69</v>
      </c>
      <c r="J37" s="221"/>
      <c r="K37" s="136" t="s">
        <v>68</v>
      </c>
      <c r="L37" s="222" t="s">
        <v>76</v>
      </c>
      <c r="M37" s="223"/>
      <c r="N37" s="224"/>
      <c r="O37" s="16"/>
      <c r="P37" s="16"/>
      <c r="Q37" s="16"/>
      <c r="R37" s="16"/>
      <c r="S37" s="190">
        <v>0.39</v>
      </c>
      <c r="T37" s="191"/>
      <c r="U37" s="192">
        <v>0.4</v>
      </c>
      <c r="V37" s="138"/>
      <c r="W37" s="139">
        <v>954</v>
      </c>
      <c r="X37" s="203">
        <v>0.2056</v>
      </c>
      <c r="Y37" s="154" t="s">
        <v>842</v>
      </c>
      <c r="BA37" s="141"/>
      <c r="BB37" s="141"/>
      <c r="BQ37" s="210"/>
    </row>
    <row r="38" spans="1:69" s="140" customFormat="1" ht="90.75" thickBot="1">
      <c r="A38" s="137" t="s">
        <v>19</v>
      </c>
      <c r="B38" s="186" t="s">
        <v>927</v>
      </c>
      <c r="C38" s="186" t="s">
        <v>933</v>
      </c>
      <c r="D38" s="186" t="s">
        <v>934</v>
      </c>
      <c r="E38" s="186" t="s">
        <v>940</v>
      </c>
      <c r="F38" s="289" t="s">
        <v>77</v>
      </c>
      <c r="G38" s="290"/>
      <c r="H38" s="136" t="s">
        <v>74</v>
      </c>
      <c r="I38" s="220" t="s">
        <v>69</v>
      </c>
      <c r="J38" s="221"/>
      <c r="K38" s="136" t="s">
        <v>68</v>
      </c>
      <c r="L38" s="222" t="s">
        <v>76</v>
      </c>
      <c r="M38" s="223"/>
      <c r="N38" s="224"/>
      <c r="O38" s="16"/>
      <c r="P38" s="16"/>
      <c r="Q38" s="16"/>
      <c r="R38" s="16"/>
      <c r="S38" s="190">
        <v>0.05</v>
      </c>
      <c r="T38" s="191"/>
      <c r="U38" s="192">
        <v>0.2</v>
      </c>
      <c r="V38" s="138"/>
      <c r="W38" s="139">
        <v>420</v>
      </c>
      <c r="X38" s="203">
        <v>9.0999999999999998E-2</v>
      </c>
      <c r="Y38" s="154" t="s">
        <v>842</v>
      </c>
      <c r="BA38" s="141"/>
      <c r="BB38" s="141"/>
      <c r="BQ38" s="210"/>
    </row>
    <row r="39" spans="1:69" s="140" customFormat="1" ht="153.75" customHeight="1" thickBot="1">
      <c r="A39" s="137" t="s">
        <v>846</v>
      </c>
      <c r="B39" s="193" t="s">
        <v>928</v>
      </c>
      <c r="C39" s="186" t="s">
        <v>935</v>
      </c>
      <c r="D39" s="187" t="s">
        <v>936</v>
      </c>
      <c r="E39" s="186" t="s">
        <v>941</v>
      </c>
      <c r="F39" s="222" t="s">
        <v>77</v>
      </c>
      <c r="G39" s="224"/>
      <c r="H39" s="136" t="s">
        <v>74</v>
      </c>
      <c r="I39" s="220" t="s">
        <v>69</v>
      </c>
      <c r="J39" s="221"/>
      <c r="K39" s="136" t="s">
        <v>68</v>
      </c>
      <c r="L39" s="222" t="s">
        <v>76</v>
      </c>
      <c r="M39" s="223"/>
      <c r="N39" s="224"/>
      <c r="O39" s="16"/>
      <c r="P39" s="16"/>
      <c r="Q39" s="16"/>
      <c r="R39" s="16"/>
      <c r="S39" s="190">
        <v>0.01</v>
      </c>
      <c r="T39" s="191"/>
      <c r="U39" s="192">
        <v>0.2</v>
      </c>
      <c r="V39" s="138"/>
      <c r="W39" s="139">
        <v>0</v>
      </c>
      <c r="X39" s="138">
        <v>1</v>
      </c>
      <c r="Y39" s="154" t="s">
        <v>840</v>
      </c>
      <c r="BA39" s="141"/>
      <c r="BB39" s="141"/>
      <c r="BQ39" s="210"/>
    </row>
    <row r="40" spans="1:69" s="140" customFormat="1" ht="120.75" thickBot="1">
      <c r="A40" s="137" t="s">
        <v>929</v>
      </c>
      <c r="B40" s="189" t="s">
        <v>930</v>
      </c>
      <c r="C40" s="186" t="s">
        <v>937</v>
      </c>
      <c r="D40" s="187" t="s">
        <v>938</v>
      </c>
      <c r="E40" s="186" t="s">
        <v>942</v>
      </c>
      <c r="F40" s="222" t="s">
        <v>77</v>
      </c>
      <c r="G40" s="224"/>
      <c r="H40" s="136" t="s">
        <v>74</v>
      </c>
      <c r="I40" s="176" t="s">
        <v>69</v>
      </c>
      <c r="J40" s="177"/>
      <c r="K40" s="136" t="s">
        <v>820</v>
      </c>
      <c r="L40" s="222" t="s">
        <v>76</v>
      </c>
      <c r="M40" s="223"/>
      <c r="N40" s="224"/>
      <c r="O40" s="16"/>
      <c r="P40" s="16"/>
      <c r="Q40" s="16"/>
      <c r="R40" s="16"/>
      <c r="S40" s="190">
        <v>0.53</v>
      </c>
      <c r="T40" s="191"/>
      <c r="U40" s="192">
        <v>0.35</v>
      </c>
      <c r="V40" s="138"/>
      <c r="W40" s="202">
        <v>2962</v>
      </c>
      <c r="X40" s="203">
        <v>0.64339999999999997</v>
      </c>
      <c r="Y40" s="154" t="s">
        <v>840</v>
      </c>
      <c r="BA40" s="141"/>
      <c r="BB40" s="141"/>
      <c r="BQ40" s="210"/>
    </row>
    <row r="41" spans="1:69" s="140" customFormat="1" ht="45.75" thickBot="1">
      <c r="A41" s="137" t="s">
        <v>943</v>
      </c>
      <c r="B41" s="185" t="s">
        <v>945</v>
      </c>
      <c r="C41" s="187" t="s">
        <v>946</v>
      </c>
      <c r="D41" s="186" t="s">
        <v>947</v>
      </c>
      <c r="E41" s="186" t="s">
        <v>948</v>
      </c>
      <c r="F41" s="222" t="s">
        <v>77</v>
      </c>
      <c r="G41" s="224"/>
      <c r="H41" s="136" t="s">
        <v>74</v>
      </c>
      <c r="I41" s="220" t="s">
        <v>69</v>
      </c>
      <c r="J41" s="221"/>
      <c r="K41" s="136" t="s">
        <v>68</v>
      </c>
      <c r="L41" s="222" t="s">
        <v>76</v>
      </c>
      <c r="M41" s="223"/>
      <c r="N41" s="224"/>
      <c r="O41" s="16"/>
      <c r="P41" s="16"/>
      <c r="Q41" s="16"/>
      <c r="R41" s="16"/>
      <c r="S41" s="190">
        <v>1</v>
      </c>
      <c r="T41" s="191"/>
      <c r="U41" s="190">
        <v>1</v>
      </c>
      <c r="V41" s="138"/>
      <c r="W41" s="201">
        <v>6658</v>
      </c>
      <c r="X41" s="199">
        <v>0.99</v>
      </c>
      <c r="Y41" s="154" t="s">
        <v>840</v>
      </c>
      <c r="BA41" s="141"/>
      <c r="BB41" s="141"/>
      <c r="BQ41" s="210"/>
    </row>
    <row r="42" spans="1:69" s="140" customFormat="1" ht="78" customHeight="1" thickBot="1">
      <c r="A42" s="225" t="s">
        <v>15</v>
      </c>
      <c r="B42" s="229" t="s">
        <v>949</v>
      </c>
      <c r="C42" s="187" t="s">
        <v>950</v>
      </c>
      <c r="D42" s="186" t="s">
        <v>954</v>
      </c>
      <c r="E42" s="186" t="s">
        <v>958</v>
      </c>
      <c r="F42" s="222" t="s">
        <v>77</v>
      </c>
      <c r="G42" s="224"/>
      <c r="H42" s="136" t="s">
        <v>74</v>
      </c>
      <c r="I42" s="220" t="s">
        <v>69</v>
      </c>
      <c r="J42" s="221"/>
      <c r="K42" s="136" t="s">
        <v>68</v>
      </c>
      <c r="L42" s="222" t="s">
        <v>76</v>
      </c>
      <c r="M42" s="223"/>
      <c r="N42" s="224"/>
      <c r="O42" s="16"/>
      <c r="P42" s="16"/>
      <c r="Q42" s="16"/>
      <c r="R42" s="16"/>
      <c r="S42" s="190">
        <v>1</v>
      </c>
      <c r="T42" s="191"/>
      <c r="U42" s="190">
        <v>1</v>
      </c>
      <c r="V42" s="138"/>
      <c r="W42" s="139">
        <v>200</v>
      </c>
      <c r="X42" s="205">
        <v>1</v>
      </c>
      <c r="Y42" s="154" t="s">
        <v>840</v>
      </c>
      <c r="BA42" s="141"/>
      <c r="BB42" s="141"/>
      <c r="BQ42" s="210"/>
    </row>
    <row r="43" spans="1:69" s="140" customFormat="1" ht="70.5" customHeight="1" thickBot="1">
      <c r="A43" s="227"/>
      <c r="B43" s="230"/>
      <c r="C43" s="187" t="s">
        <v>951</v>
      </c>
      <c r="D43" s="186" t="s">
        <v>955</v>
      </c>
      <c r="E43" s="186" t="s">
        <v>959</v>
      </c>
      <c r="F43" s="222" t="s">
        <v>77</v>
      </c>
      <c r="G43" s="224"/>
      <c r="H43" s="136" t="s">
        <v>74</v>
      </c>
      <c r="I43" s="220" t="s">
        <v>69</v>
      </c>
      <c r="J43" s="221"/>
      <c r="K43" s="136" t="s">
        <v>68</v>
      </c>
      <c r="L43" s="222" t="s">
        <v>76</v>
      </c>
      <c r="M43" s="223"/>
      <c r="N43" s="224"/>
      <c r="O43" s="16"/>
      <c r="P43" s="16"/>
      <c r="Q43" s="16"/>
      <c r="R43" s="16"/>
      <c r="S43" s="190">
        <v>1</v>
      </c>
      <c r="T43" s="191"/>
      <c r="U43" s="190">
        <v>1</v>
      </c>
      <c r="V43" s="138"/>
      <c r="W43" s="202">
        <v>4564</v>
      </c>
      <c r="X43" s="205">
        <v>1</v>
      </c>
      <c r="Y43" s="154" t="s">
        <v>840</v>
      </c>
      <c r="BA43" s="141"/>
      <c r="BB43" s="141"/>
      <c r="BQ43" s="210"/>
    </row>
    <row r="44" spans="1:69" s="140" customFormat="1" ht="86.25" customHeight="1" thickBot="1">
      <c r="A44" s="227"/>
      <c r="B44" s="230"/>
      <c r="C44" s="187" t="s">
        <v>952</v>
      </c>
      <c r="D44" s="186" t="s">
        <v>956</v>
      </c>
      <c r="E44" s="187" t="s">
        <v>960</v>
      </c>
      <c r="F44" s="222" t="s">
        <v>77</v>
      </c>
      <c r="G44" s="224"/>
      <c r="H44" s="136" t="s">
        <v>74</v>
      </c>
      <c r="I44" s="220" t="s">
        <v>69</v>
      </c>
      <c r="J44" s="221"/>
      <c r="K44" s="136" t="s">
        <v>68</v>
      </c>
      <c r="L44" s="222" t="s">
        <v>76</v>
      </c>
      <c r="M44" s="223"/>
      <c r="N44" s="224"/>
      <c r="O44" s="16"/>
      <c r="P44" s="16"/>
      <c r="Q44" s="16"/>
      <c r="R44" s="16"/>
      <c r="S44" s="190">
        <v>1</v>
      </c>
      <c r="T44" s="191"/>
      <c r="U44" s="190">
        <v>1</v>
      </c>
      <c r="V44" s="138"/>
      <c r="W44" s="202">
        <v>28562</v>
      </c>
      <c r="X44" s="205">
        <v>1</v>
      </c>
      <c r="Y44" s="154" t="s">
        <v>840</v>
      </c>
      <c r="BA44" s="141"/>
      <c r="BB44" s="141"/>
      <c r="BQ44" s="210"/>
    </row>
    <row r="45" spans="1:69" s="140" customFormat="1" ht="60.75" thickBot="1">
      <c r="A45" s="226"/>
      <c r="B45" s="233"/>
      <c r="C45" s="187" t="s">
        <v>953</v>
      </c>
      <c r="D45" s="186" t="s">
        <v>957</v>
      </c>
      <c r="E45" s="186" t="s">
        <v>961</v>
      </c>
      <c r="F45" s="222" t="s">
        <v>77</v>
      </c>
      <c r="G45" s="224"/>
      <c r="H45" s="136" t="s">
        <v>74</v>
      </c>
      <c r="I45" s="220" t="s">
        <v>69</v>
      </c>
      <c r="J45" s="221"/>
      <c r="K45" s="136" t="s">
        <v>68</v>
      </c>
      <c r="L45" s="222" t="s">
        <v>76</v>
      </c>
      <c r="M45" s="223"/>
      <c r="N45" s="224"/>
      <c r="O45" s="16"/>
      <c r="P45" s="16"/>
      <c r="Q45" s="16"/>
      <c r="R45" s="16"/>
      <c r="S45" s="190">
        <v>1</v>
      </c>
      <c r="T45" s="191"/>
      <c r="U45" s="190">
        <v>1</v>
      </c>
      <c r="V45" s="138"/>
      <c r="W45" s="139">
        <v>72</v>
      </c>
      <c r="X45" s="205">
        <v>1</v>
      </c>
      <c r="Y45" s="154" t="s">
        <v>840</v>
      </c>
      <c r="BA45" s="141"/>
      <c r="BB45" s="141"/>
      <c r="BQ45" s="210"/>
    </row>
    <row r="46" spans="1:69" s="140" customFormat="1" ht="96.75" customHeight="1" thickBot="1">
      <c r="A46" s="225" t="s">
        <v>16</v>
      </c>
      <c r="B46" s="229" t="s">
        <v>962</v>
      </c>
      <c r="C46" s="187" t="s">
        <v>963</v>
      </c>
      <c r="D46" s="186" t="s">
        <v>965</v>
      </c>
      <c r="E46" s="186" t="s">
        <v>967</v>
      </c>
      <c r="F46" s="222" t="s">
        <v>77</v>
      </c>
      <c r="G46" s="224"/>
      <c r="H46" s="136" t="s">
        <v>74</v>
      </c>
      <c r="I46" s="220" t="s">
        <v>69</v>
      </c>
      <c r="J46" s="221"/>
      <c r="K46" s="136" t="s">
        <v>68</v>
      </c>
      <c r="L46" s="222" t="s">
        <v>76</v>
      </c>
      <c r="M46" s="223"/>
      <c r="N46" s="224"/>
      <c r="O46" s="16"/>
      <c r="P46" s="16"/>
      <c r="Q46" s="16"/>
      <c r="R46" s="16"/>
      <c r="S46" s="190">
        <v>1</v>
      </c>
      <c r="T46" s="191"/>
      <c r="U46" s="190">
        <v>1</v>
      </c>
      <c r="V46" s="138"/>
      <c r="W46" s="202">
        <v>18244</v>
      </c>
      <c r="X46" s="203">
        <v>0.98280000000000001</v>
      </c>
      <c r="Y46" s="154" t="s">
        <v>840</v>
      </c>
      <c r="BA46" s="141"/>
      <c r="BB46" s="141"/>
      <c r="BQ46" s="210"/>
    </row>
    <row r="47" spans="1:69" s="140" customFormat="1" ht="111.75" customHeight="1" thickBot="1">
      <c r="A47" s="226"/>
      <c r="B47" s="233"/>
      <c r="C47" s="187" t="s">
        <v>964</v>
      </c>
      <c r="D47" s="186" t="s">
        <v>966</v>
      </c>
      <c r="E47" s="186" t="s">
        <v>968</v>
      </c>
      <c r="F47" s="222" t="s">
        <v>77</v>
      </c>
      <c r="G47" s="224"/>
      <c r="H47" s="136" t="s">
        <v>74</v>
      </c>
      <c r="I47" s="220" t="s">
        <v>69</v>
      </c>
      <c r="J47" s="221"/>
      <c r="K47" s="136" t="s">
        <v>68</v>
      </c>
      <c r="L47" s="222" t="s">
        <v>76</v>
      </c>
      <c r="M47" s="223"/>
      <c r="N47" s="224"/>
      <c r="O47" s="16"/>
      <c r="P47" s="16"/>
      <c r="Q47" s="16"/>
      <c r="R47" s="16"/>
      <c r="S47" s="190">
        <v>0.84</v>
      </c>
      <c r="T47" s="191"/>
      <c r="U47" s="192">
        <v>0.86</v>
      </c>
      <c r="V47" s="138"/>
      <c r="W47" s="202">
        <v>16521</v>
      </c>
      <c r="X47" s="205">
        <v>1</v>
      </c>
      <c r="Y47" s="154" t="s">
        <v>840</v>
      </c>
      <c r="BA47" s="141"/>
      <c r="BB47" s="141"/>
      <c r="BQ47" s="210"/>
    </row>
    <row r="48" spans="1:69" s="140" customFormat="1" ht="89.25" customHeight="1" thickBot="1">
      <c r="A48" s="137" t="s">
        <v>944</v>
      </c>
      <c r="B48" s="193" t="s">
        <v>969</v>
      </c>
      <c r="C48" s="187" t="s">
        <v>970</v>
      </c>
      <c r="D48" s="186" t="s">
        <v>971</v>
      </c>
      <c r="E48" s="187" t="s">
        <v>972</v>
      </c>
      <c r="F48" s="222" t="s">
        <v>77</v>
      </c>
      <c r="G48" s="224"/>
      <c r="H48" s="136" t="s">
        <v>74</v>
      </c>
      <c r="I48" s="220" t="s">
        <v>69</v>
      </c>
      <c r="J48" s="221"/>
      <c r="K48" s="136" t="s">
        <v>68</v>
      </c>
      <c r="L48" s="173"/>
      <c r="M48" s="174"/>
      <c r="N48" s="175" t="s">
        <v>76</v>
      </c>
      <c r="O48" s="16"/>
      <c r="P48" s="16"/>
      <c r="Q48" s="16"/>
      <c r="R48" s="16"/>
      <c r="S48" s="190">
        <v>1</v>
      </c>
      <c r="T48" s="191"/>
      <c r="U48" s="190">
        <v>1</v>
      </c>
      <c r="V48" s="138"/>
      <c r="W48" s="139">
        <v>1466</v>
      </c>
      <c r="X48" s="205">
        <v>1</v>
      </c>
      <c r="Y48" s="154" t="s">
        <v>840</v>
      </c>
      <c r="BA48" s="141"/>
      <c r="BB48" s="141"/>
      <c r="BQ48" s="210"/>
    </row>
    <row r="49" spans="1:69" s="140" customFormat="1" ht="85.5" customHeight="1" thickBot="1">
      <c r="A49" s="225" t="s">
        <v>973</v>
      </c>
      <c r="B49" s="229" t="s">
        <v>977</v>
      </c>
      <c r="C49" s="187" t="s">
        <v>978</v>
      </c>
      <c r="D49" s="187" t="s">
        <v>980</v>
      </c>
      <c r="E49" s="186" t="s">
        <v>982</v>
      </c>
      <c r="F49" s="222" t="s">
        <v>77</v>
      </c>
      <c r="G49" s="224"/>
      <c r="H49" s="136" t="s">
        <v>74</v>
      </c>
      <c r="I49" s="220" t="s">
        <v>69</v>
      </c>
      <c r="J49" s="221"/>
      <c r="K49" s="136" t="s">
        <v>68</v>
      </c>
      <c r="L49" s="222" t="s">
        <v>76</v>
      </c>
      <c r="M49" s="223"/>
      <c r="N49" s="224"/>
      <c r="O49" s="16"/>
      <c r="P49" s="16"/>
      <c r="Q49" s="16"/>
      <c r="R49" s="16"/>
      <c r="S49" s="197">
        <v>-0.15679999999999999</v>
      </c>
      <c r="T49" s="191"/>
      <c r="U49" s="195">
        <v>0.08</v>
      </c>
      <c r="V49" s="138"/>
      <c r="W49" s="208"/>
      <c r="X49" s="199">
        <v>-6.7199999999999996E-2</v>
      </c>
      <c r="Y49" s="154" t="s">
        <v>842</v>
      </c>
      <c r="BA49" s="141"/>
      <c r="BB49" s="141"/>
      <c r="BQ49" s="210"/>
    </row>
    <row r="50" spans="1:69" s="140" customFormat="1" ht="102" customHeight="1" thickBot="1">
      <c r="A50" s="226"/>
      <c r="B50" s="233"/>
      <c r="C50" s="187" t="s">
        <v>979</v>
      </c>
      <c r="D50" s="187" t="s">
        <v>981</v>
      </c>
      <c r="E50" s="186" t="s">
        <v>983</v>
      </c>
      <c r="F50" s="222" t="s">
        <v>77</v>
      </c>
      <c r="G50" s="224"/>
      <c r="H50" s="136" t="s">
        <v>74</v>
      </c>
      <c r="I50" s="220" t="s">
        <v>69</v>
      </c>
      <c r="J50" s="221"/>
      <c r="K50" s="136" t="s">
        <v>68</v>
      </c>
      <c r="L50" s="222" t="s">
        <v>76</v>
      </c>
      <c r="M50" s="223"/>
      <c r="N50" s="224"/>
      <c r="O50" s="16"/>
      <c r="P50" s="16"/>
      <c r="Q50" s="16"/>
      <c r="R50" s="16"/>
      <c r="S50" s="196">
        <v>1</v>
      </c>
      <c r="T50" s="191"/>
      <c r="U50" s="196">
        <v>1</v>
      </c>
      <c r="V50" s="138"/>
      <c r="W50" s="201">
        <v>34</v>
      </c>
      <c r="X50" s="138">
        <v>1</v>
      </c>
      <c r="Y50" s="154" t="s">
        <v>840</v>
      </c>
      <c r="BA50" s="141"/>
      <c r="BB50" s="141"/>
      <c r="BQ50" s="210"/>
    </row>
    <row r="51" spans="1:69" s="140" customFormat="1" ht="86.25" customHeight="1" thickBot="1">
      <c r="A51" s="225" t="s">
        <v>974</v>
      </c>
      <c r="B51" s="234" t="s">
        <v>984</v>
      </c>
      <c r="C51" s="187" t="s">
        <v>985</v>
      </c>
      <c r="D51" s="186" t="s">
        <v>988</v>
      </c>
      <c r="E51" s="186" t="s">
        <v>991</v>
      </c>
      <c r="F51" s="222" t="s">
        <v>77</v>
      </c>
      <c r="G51" s="224"/>
      <c r="H51" s="136" t="s">
        <v>74</v>
      </c>
      <c r="I51" s="220" t="s">
        <v>69</v>
      </c>
      <c r="J51" s="221"/>
      <c r="K51" s="136" t="s">
        <v>68</v>
      </c>
      <c r="L51" s="222" t="s">
        <v>76</v>
      </c>
      <c r="M51" s="223"/>
      <c r="N51" s="224"/>
      <c r="O51" s="16"/>
      <c r="P51" s="16"/>
      <c r="Q51" s="16"/>
      <c r="R51" s="16"/>
      <c r="S51" s="190">
        <v>0.42</v>
      </c>
      <c r="T51" s="191"/>
      <c r="U51" s="192">
        <v>1</v>
      </c>
      <c r="V51" s="138"/>
      <c r="W51" s="139">
        <v>11</v>
      </c>
      <c r="X51" s="138">
        <v>0.25</v>
      </c>
      <c r="Y51" s="154" t="s">
        <v>842</v>
      </c>
      <c r="BA51" s="141"/>
      <c r="BB51" s="141"/>
      <c r="BQ51" s="210"/>
    </row>
    <row r="52" spans="1:69" s="140" customFormat="1" ht="105" customHeight="1" thickBot="1">
      <c r="A52" s="227"/>
      <c r="B52" s="235"/>
      <c r="C52" s="187" t="s">
        <v>986</v>
      </c>
      <c r="D52" s="186" t="s">
        <v>989</v>
      </c>
      <c r="E52" s="186" t="s">
        <v>992</v>
      </c>
      <c r="F52" s="222" t="s">
        <v>77</v>
      </c>
      <c r="G52" s="224"/>
      <c r="H52" s="136" t="s">
        <v>74</v>
      </c>
      <c r="I52" s="220" t="s">
        <v>69</v>
      </c>
      <c r="J52" s="221"/>
      <c r="K52" s="136" t="s">
        <v>68</v>
      </c>
      <c r="L52" s="222" t="s">
        <v>76</v>
      </c>
      <c r="M52" s="223"/>
      <c r="N52" s="224"/>
      <c r="O52" s="16"/>
      <c r="P52" s="16"/>
      <c r="Q52" s="16"/>
      <c r="R52" s="16"/>
      <c r="S52" s="192">
        <v>1</v>
      </c>
      <c r="T52" s="191"/>
      <c r="U52" s="192">
        <v>1</v>
      </c>
      <c r="V52" s="138"/>
      <c r="W52" s="202">
        <v>344</v>
      </c>
      <c r="X52" s="205">
        <v>1</v>
      </c>
      <c r="Y52" s="154" t="s">
        <v>840</v>
      </c>
      <c r="BA52" s="141"/>
      <c r="BB52" s="141"/>
      <c r="BQ52" s="210"/>
    </row>
    <row r="53" spans="1:69" s="140" customFormat="1" ht="73.5" customHeight="1" thickBot="1">
      <c r="A53" s="226"/>
      <c r="B53" s="235"/>
      <c r="C53" s="187" t="s">
        <v>987</v>
      </c>
      <c r="D53" s="186" t="s">
        <v>990</v>
      </c>
      <c r="E53" s="186" t="s">
        <v>993</v>
      </c>
      <c r="F53" s="222" t="s">
        <v>77</v>
      </c>
      <c r="G53" s="224"/>
      <c r="H53" s="136" t="s">
        <v>74</v>
      </c>
      <c r="I53" s="220" t="s">
        <v>69</v>
      </c>
      <c r="J53" s="221"/>
      <c r="K53" s="136" t="s">
        <v>68</v>
      </c>
      <c r="L53" s="222" t="s">
        <v>76</v>
      </c>
      <c r="M53" s="223"/>
      <c r="N53" s="224"/>
      <c r="O53" s="16"/>
      <c r="P53" s="16"/>
      <c r="Q53" s="16"/>
      <c r="R53" s="16"/>
      <c r="S53" s="192">
        <v>1</v>
      </c>
      <c r="T53" s="191"/>
      <c r="U53" s="192">
        <v>1</v>
      </c>
      <c r="V53" s="138"/>
      <c r="W53" s="139">
        <v>51</v>
      </c>
      <c r="X53" s="138">
        <v>0.76119999999999999</v>
      </c>
      <c r="Y53" s="154" t="s">
        <v>841</v>
      </c>
      <c r="BA53" s="141"/>
      <c r="BB53" s="141"/>
      <c r="BQ53" s="210"/>
    </row>
    <row r="54" spans="1:69" s="140" customFormat="1" ht="75.75" customHeight="1" thickBot="1">
      <c r="A54" s="225" t="s">
        <v>975</v>
      </c>
      <c r="B54" s="215" t="s">
        <v>994</v>
      </c>
      <c r="C54" s="187" t="s">
        <v>995</v>
      </c>
      <c r="D54" s="186" t="s">
        <v>997</v>
      </c>
      <c r="E54" s="186" t="s">
        <v>999</v>
      </c>
      <c r="F54" s="222" t="s">
        <v>77</v>
      </c>
      <c r="G54" s="224"/>
      <c r="H54" s="136" t="s">
        <v>74</v>
      </c>
      <c r="I54" s="220" t="s">
        <v>69</v>
      </c>
      <c r="J54" s="221"/>
      <c r="K54" s="136" t="s">
        <v>68</v>
      </c>
      <c r="L54" s="222" t="s">
        <v>76</v>
      </c>
      <c r="M54" s="223"/>
      <c r="N54" s="224"/>
      <c r="O54" s="16"/>
      <c r="P54" s="16"/>
      <c r="Q54" s="16"/>
      <c r="R54" s="16"/>
      <c r="S54" s="190">
        <v>0.6</v>
      </c>
      <c r="T54" s="191"/>
      <c r="U54" s="192">
        <v>0.64</v>
      </c>
      <c r="V54" s="138"/>
      <c r="W54" s="139"/>
      <c r="X54" s="138">
        <v>0.8</v>
      </c>
      <c r="Y54" s="154" t="s">
        <v>840</v>
      </c>
      <c r="BA54" s="141"/>
      <c r="BB54" s="141"/>
      <c r="BQ54" s="210"/>
    </row>
    <row r="55" spans="1:69" s="140" customFormat="1" ht="68.25" customHeight="1" thickBot="1">
      <c r="A55" s="226"/>
      <c r="B55" s="215"/>
      <c r="C55" s="187" t="s">
        <v>996</v>
      </c>
      <c r="D55" s="186" t="s">
        <v>998</v>
      </c>
      <c r="E55" s="186" t="s">
        <v>1000</v>
      </c>
      <c r="F55" s="222" t="s">
        <v>77</v>
      </c>
      <c r="G55" s="224"/>
      <c r="H55" s="136" t="s">
        <v>74</v>
      </c>
      <c r="I55" s="220" t="s">
        <v>69</v>
      </c>
      <c r="J55" s="221"/>
      <c r="K55" s="136" t="s">
        <v>68</v>
      </c>
      <c r="L55" s="222" t="s">
        <v>76</v>
      </c>
      <c r="M55" s="223"/>
      <c r="N55" s="224"/>
      <c r="O55" s="16"/>
      <c r="P55" s="16"/>
      <c r="Q55" s="16"/>
      <c r="R55" s="16"/>
      <c r="S55" s="190">
        <v>0.88</v>
      </c>
      <c r="T55" s="191"/>
      <c r="U55" s="192">
        <v>1</v>
      </c>
      <c r="V55" s="138"/>
      <c r="W55" s="211">
        <v>103.96</v>
      </c>
      <c r="X55" s="138">
        <v>0.71750000000000003</v>
      </c>
      <c r="Y55" s="154" t="s">
        <v>841</v>
      </c>
      <c r="BA55" s="141"/>
      <c r="BB55" s="141"/>
      <c r="BQ55" s="210"/>
    </row>
    <row r="56" spans="1:69" s="140" customFormat="1" ht="86.25" customHeight="1" thickBot="1">
      <c r="A56" s="225" t="s">
        <v>976</v>
      </c>
      <c r="B56" s="229" t="s">
        <v>1001</v>
      </c>
      <c r="C56" s="187" t="s">
        <v>1002</v>
      </c>
      <c r="D56" s="186" t="s">
        <v>1005</v>
      </c>
      <c r="E56" s="186" t="s">
        <v>1008</v>
      </c>
      <c r="F56" s="222" t="s">
        <v>77</v>
      </c>
      <c r="G56" s="224"/>
      <c r="H56" s="136" t="s">
        <v>74</v>
      </c>
      <c r="I56" s="220" t="s">
        <v>69</v>
      </c>
      <c r="J56" s="221"/>
      <c r="K56" s="136" t="s">
        <v>68</v>
      </c>
      <c r="L56" s="222" t="s">
        <v>76</v>
      </c>
      <c r="M56" s="223"/>
      <c r="N56" s="224"/>
      <c r="O56" s="16"/>
      <c r="P56" s="16"/>
      <c r="Q56" s="16"/>
      <c r="R56" s="16"/>
      <c r="S56" s="190">
        <v>0.71</v>
      </c>
      <c r="T56" s="191"/>
      <c r="U56" s="192">
        <v>1</v>
      </c>
      <c r="V56" s="138"/>
      <c r="W56" s="139">
        <v>107</v>
      </c>
      <c r="X56" s="138">
        <v>0.78100000000000003</v>
      </c>
      <c r="Y56" s="154" t="s">
        <v>841</v>
      </c>
      <c r="BA56" s="141"/>
      <c r="BB56" s="141"/>
      <c r="BQ56" s="210"/>
    </row>
    <row r="57" spans="1:69" s="140" customFormat="1" ht="87.75" customHeight="1" thickBot="1">
      <c r="A57" s="227"/>
      <c r="B57" s="230"/>
      <c r="C57" s="187" t="s">
        <v>1003</v>
      </c>
      <c r="D57" s="186" t="s">
        <v>1006</v>
      </c>
      <c r="E57" s="186" t="s">
        <v>1009</v>
      </c>
      <c r="F57" s="222" t="s">
        <v>77</v>
      </c>
      <c r="G57" s="224"/>
      <c r="H57" s="136" t="s">
        <v>74</v>
      </c>
      <c r="I57" s="220" t="s">
        <v>69</v>
      </c>
      <c r="J57" s="221"/>
      <c r="K57" s="136" t="s">
        <v>68</v>
      </c>
      <c r="L57" s="222" t="s">
        <v>76</v>
      </c>
      <c r="M57" s="223"/>
      <c r="N57" s="224"/>
      <c r="O57" s="16"/>
      <c r="P57" s="16"/>
      <c r="Q57" s="16"/>
      <c r="R57" s="16"/>
      <c r="S57" s="190">
        <v>1</v>
      </c>
      <c r="T57" s="191"/>
      <c r="U57" s="192">
        <v>1</v>
      </c>
      <c r="V57" s="138"/>
      <c r="W57" s="202">
        <v>337</v>
      </c>
      <c r="X57" s="205">
        <v>1</v>
      </c>
      <c r="Y57" s="154" t="s">
        <v>840</v>
      </c>
      <c r="BA57" s="141"/>
      <c r="BB57" s="141"/>
      <c r="BQ57" s="210"/>
    </row>
    <row r="58" spans="1:69" s="140" customFormat="1" ht="98.25" customHeight="1" thickBot="1">
      <c r="A58" s="228"/>
      <c r="B58" s="230"/>
      <c r="C58" s="187" t="s">
        <v>1004</v>
      </c>
      <c r="D58" s="186" t="s">
        <v>1007</v>
      </c>
      <c r="E58" s="186" t="s">
        <v>1010</v>
      </c>
      <c r="F58" s="231" t="s">
        <v>77</v>
      </c>
      <c r="G58" s="232"/>
      <c r="H58" s="136" t="s">
        <v>74</v>
      </c>
      <c r="I58" s="220" t="s">
        <v>69</v>
      </c>
      <c r="J58" s="221"/>
      <c r="K58" s="136" t="s">
        <v>68</v>
      </c>
      <c r="L58" s="222" t="s">
        <v>76</v>
      </c>
      <c r="M58" s="223"/>
      <c r="N58" s="224"/>
      <c r="O58" s="16"/>
      <c r="P58" s="16"/>
      <c r="Q58" s="16"/>
      <c r="R58" s="16"/>
      <c r="S58" s="190">
        <v>0.77</v>
      </c>
      <c r="T58" s="191"/>
      <c r="U58" s="192">
        <v>0.8</v>
      </c>
      <c r="V58" s="138"/>
      <c r="W58" s="139">
        <v>61</v>
      </c>
      <c r="X58" s="138">
        <v>0.89</v>
      </c>
      <c r="Y58" s="154" t="s">
        <v>840</v>
      </c>
      <c r="BA58" s="141"/>
      <c r="BB58" s="141"/>
      <c r="BQ58" s="210"/>
    </row>
    <row r="59" spans="1:69" s="140" customFormat="1" ht="108.75" customHeight="1" thickBot="1">
      <c r="A59" s="216" t="s">
        <v>1011</v>
      </c>
      <c r="B59" s="215" t="s">
        <v>1012</v>
      </c>
      <c r="C59" s="186" t="s">
        <v>1013</v>
      </c>
      <c r="D59" s="186" t="s">
        <v>1015</v>
      </c>
      <c r="E59" s="186" t="s">
        <v>1017</v>
      </c>
      <c r="F59" s="218" t="s">
        <v>77</v>
      </c>
      <c r="G59" s="219"/>
      <c r="H59" s="136" t="s">
        <v>74</v>
      </c>
      <c r="I59" s="220" t="s">
        <v>69</v>
      </c>
      <c r="J59" s="221"/>
      <c r="K59" s="136" t="s">
        <v>68</v>
      </c>
      <c r="L59" s="222" t="s">
        <v>76</v>
      </c>
      <c r="M59" s="223"/>
      <c r="N59" s="224"/>
      <c r="O59" s="16"/>
      <c r="P59" s="16"/>
      <c r="Q59" s="16"/>
      <c r="R59" s="16"/>
      <c r="S59" s="190">
        <v>1</v>
      </c>
      <c r="T59" s="191"/>
      <c r="U59" s="192">
        <v>1</v>
      </c>
      <c r="V59" s="138"/>
      <c r="W59" s="202">
        <v>4500</v>
      </c>
      <c r="X59" s="138">
        <v>1</v>
      </c>
      <c r="Y59" s="154" t="s">
        <v>840</v>
      </c>
      <c r="BA59" s="141"/>
      <c r="BB59" s="141"/>
      <c r="BQ59" s="210"/>
    </row>
    <row r="60" spans="1:69" s="140" customFormat="1" ht="93" customHeight="1" thickBot="1">
      <c r="A60" s="217"/>
      <c r="B60" s="215"/>
      <c r="C60" s="186" t="s">
        <v>1014</v>
      </c>
      <c r="D60" s="186" t="s">
        <v>1016</v>
      </c>
      <c r="E60" s="186" t="s">
        <v>1018</v>
      </c>
      <c r="F60" s="222" t="s">
        <v>77</v>
      </c>
      <c r="G60" s="224"/>
      <c r="H60" s="136" t="s">
        <v>74</v>
      </c>
      <c r="I60" s="220" t="s">
        <v>69</v>
      </c>
      <c r="J60" s="221"/>
      <c r="K60" s="136" t="s">
        <v>68</v>
      </c>
      <c r="L60" s="222" t="s">
        <v>76</v>
      </c>
      <c r="M60" s="223"/>
      <c r="N60" s="224"/>
      <c r="O60" s="16"/>
      <c r="P60" s="16"/>
      <c r="Q60" s="16"/>
      <c r="R60" s="16"/>
      <c r="S60" s="190">
        <v>0.73</v>
      </c>
      <c r="T60" s="191"/>
      <c r="U60" s="192">
        <v>0.8</v>
      </c>
      <c r="V60" s="138"/>
      <c r="W60" s="202">
        <v>537</v>
      </c>
      <c r="X60" s="138">
        <v>0.76270000000000004</v>
      </c>
      <c r="Y60" s="154" t="s">
        <v>840</v>
      </c>
      <c r="BA60" s="141"/>
      <c r="BB60" s="141"/>
      <c r="BQ60" s="210"/>
    </row>
    <row r="61" spans="1:69" ht="24" customHeight="1" thickBot="1">
      <c r="A61" s="259" t="s">
        <v>821</v>
      </c>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BA61" s="13"/>
      <c r="BB61" s="13"/>
    </row>
    <row r="62" spans="1:69" ht="21.75" customHeight="1" thickBot="1">
      <c r="A62" s="259" t="s">
        <v>41</v>
      </c>
      <c r="B62" s="259"/>
      <c r="C62" s="259"/>
      <c r="D62" s="259"/>
      <c r="E62" s="259"/>
      <c r="F62" s="259"/>
      <c r="G62" s="259"/>
      <c r="H62" s="259"/>
      <c r="I62" s="259"/>
      <c r="J62" s="259"/>
      <c r="K62" s="259" t="s">
        <v>85</v>
      </c>
      <c r="L62" s="259"/>
      <c r="M62" s="259"/>
      <c r="N62" s="259"/>
      <c r="O62" s="259"/>
      <c r="P62" s="259"/>
      <c r="Q62" s="259"/>
      <c r="R62" s="259"/>
      <c r="S62" s="259"/>
      <c r="T62" s="259"/>
      <c r="U62" s="259"/>
      <c r="V62" s="259"/>
      <c r="W62" s="259"/>
      <c r="X62" s="259"/>
      <c r="Y62" s="259"/>
      <c r="BA62" s="13"/>
      <c r="BB62" s="13"/>
    </row>
    <row r="63" spans="1:69" ht="34.5" customHeight="1" thickBot="1">
      <c r="A63" s="259" t="s">
        <v>47</v>
      </c>
      <c r="B63" s="259"/>
      <c r="C63" s="259"/>
      <c r="D63" s="259"/>
      <c r="E63" s="259"/>
      <c r="F63" s="259" t="s">
        <v>48</v>
      </c>
      <c r="G63" s="259"/>
      <c r="H63" s="259"/>
      <c r="I63" s="259"/>
      <c r="J63" s="259"/>
      <c r="K63" s="288" t="s">
        <v>822</v>
      </c>
      <c r="L63" s="264" t="s">
        <v>826</v>
      </c>
      <c r="M63" s="266"/>
      <c r="N63" s="266"/>
      <c r="O63" s="266"/>
      <c r="P63" s="266"/>
      <c r="Q63" s="266"/>
      <c r="R63" s="266"/>
      <c r="S63" s="266"/>
      <c r="T63" s="266"/>
      <c r="U63" s="266"/>
      <c r="V63" s="266"/>
      <c r="W63" s="266"/>
      <c r="X63" s="266"/>
      <c r="Y63" s="265"/>
      <c r="BA63" s="13"/>
      <c r="BB63" s="13"/>
    </row>
    <row r="64" spans="1:69" ht="24" customHeight="1" thickBot="1">
      <c r="A64" s="259"/>
      <c r="B64" s="259"/>
      <c r="C64" s="259" t="s">
        <v>49</v>
      </c>
      <c r="D64" s="259" t="s">
        <v>50</v>
      </c>
      <c r="E64" s="259" t="s">
        <v>51</v>
      </c>
      <c r="F64" s="259" t="s">
        <v>49</v>
      </c>
      <c r="G64" s="259" t="s">
        <v>52</v>
      </c>
      <c r="H64" s="259"/>
      <c r="I64" s="288" t="s">
        <v>849</v>
      </c>
      <c r="J64" s="259" t="s">
        <v>51</v>
      </c>
      <c r="K64" s="288"/>
      <c r="L64" s="264" t="s">
        <v>831</v>
      </c>
      <c r="M64" s="266"/>
      <c r="N64" s="266"/>
      <c r="O64" s="266"/>
      <c r="P64" s="266"/>
      <c r="Q64" s="265"/>
      <c r="R64" s="245" t="s">
        <v>48</v>
      </c>
      <c r="S64" s="269"/>
      <c r="T64" s="269"/>
      <c r="U64" s="269"/>
      <c r="V64" s="246"/>
      <c r="W64" s="270" t="s">
        <v>824</v>
      </c>
      <c r="X64" s="271"/>
      <c r="Y64" s="262" t="s">
        <v>825</v>
      </c>
      <c r="BA64" s="13"/>
      <c r="BB64" s="13"/>
    </row>
    <row r="65" spans="1:54" ht="45.75" customHeight="1" thickBot="1">
      <c r="A65" s="259"/>
      <c r="B65" s="259"/>
      <c r="C65" s="259"/>
      <c r="D65" s="259"/>
      <c r="E65" s="259"/>
      <c r="F65" s="259"/>
      <c r="G65" s="259"/>
      <c r="H65" s="259"/>
      <c r="I65" s="288"/>
      <c r="J65" s="259"/>
      <c r="K65" s="288"/>
      <c r="L65" s="264" t="s">
        <v>823</v>
      </c>
      <c r="M65" s="265"/>
      <c r="N65" s="264" t="s">
        <v>50</v>
      </c>
      <c r="O65" s="265"/>
      <c r="P65" s="245" t="s">
        <v>51</v>
      </c>
      <c r="Q65" s="246"/>
      <c r="R65" s="161" t="s">
        <v>823</v>
      </c>
      <c r="S65" s="245" t="s">
        <v>52</v>
      </c>
      <c r="T65" s="246"/>
      <c r="U65" s="162" t="s">
        <v>858</v>
      </c>
      <c r="V65" s="163" t="s">
        <v>51</v>
      </c>
      <c r="W65" s="272"/>
      <c r="X65" s="273"/>
      <c r="Y65" s="263"/>
      <c r="BA65" s="13"/>
      <c r="BB65" s="13"/>
    </row>
    <row r="66" spans="1:54" ht="19.5" customHeight="1" thickBot="1">
      <c r="A66" s="243" t="s">
        <v>32</v>
      </c>
      <c r="B66" s="244"/>
      <c r="C66" s="133">
        <v>174191.6</v>
      </c>
      <c r="D66" s="133"/>
      <c r="E66" s="164">
        <f>SUM(C66:D66)</f>
        <v>174191.6</v>
      </c>
      <c r="F66" s="133"/>
      <c r="G66" s="134" t="s">
        <v>855</v>
      </c>
      <c r="H66" s="133"/>
      <c r="I66" s="133"/>
      <c r="J66" s="164">
        <f>SUM(F66:I66)</f>
        <v>0</v>
      </c>
      <c r="K66" s="164">
        <f>E66+J66</f>
        <v>174191.6</v>
      </c>
      <c r="L66" s="267"/>
      <c r="M66" s="268"/>
      <c r="N66" s="283"/>
      <c r="O66" s="284"/>
      <c r="P66" s="260">
        <f>SUM(L66:O66)</f>
        <v>0</v>
      </c>
      <c r="Q66" s="261"/>
      <c r="R66" s="135"/>
      <c r="S66" s="134" t="s">
        <v>850</v>
      </c>
      <c r="T66" s="135"/>
      <c r="U66" s="135"/>
      <c r="V66" s="165">
        <f>SUM(R66,T66,U66)</f>
        <v>0</v>
      </c>
      <c r="W66" s="274">
        <f>SUM(P66,V66)</f>
        <v>0</v>
      </c>
      <c r="X66" s="275"/>
      <c r="Y66" s="166">
        <f>IF(W66=0,0,W66/K66)</f>
        <v>0</v>
      </c>
      <c r="BA66" s="13"/>
      <c r="BB66" s="13"/>
    </row>
    <row r="67" spans="1:54" ht="19.5" customHeight="1" thickBot="1">
      <c r="A67" s="243" t="s">
        <v>33</v>
      </c>
      <c r="B67" s="244"/>
      <c r="C67" s="207">
        <v>248613.07</v>
      </c>
      <c r="D67" s="133"/>
      <c r="E67" s="164">
        <f>SUM(C67:D67)</f>
        <v>248613.07</v>
      </c>
      <c r="F67" s="206"/>
      <c r="G67" s="134" t="s">
        <v>850</v>
      </c>
      <c r="H67" s="133">
        <v>52076.800000000003</v>
      </c>
      <c r="I67" s="133"/>
      <c r="J67" s="164">
        <f>SUM(F67:I67)</f>
        <v>52076.800000000003</v>
      </c>
      <c r="K67" s="164">
        <f>E67+J67</f>
        <v>300689.87</v>
      </c>
      <c r="L67" s="267">
        <v>248613.07</v>
      </c>
      <c r="M67" s="268"/>
      <c r="N67" s="283"/>
      <c r="O67" s="284"/>
      <c r="P67" s="260">
        <f>SUM(L67:O67)</f>
        <v>248613.07</v>
      </c>
      <c r="Q67" s="261"/>
      <c r="R67" s="207">
        <f t="shared" ref="R67" si="1">SUM(R27:R30,R32,R37:R66)</f>
        <v>0</v>
      </c>
      <c r="S67" s="134" t="s">
        <v>850</v>
      </c>
      <c r="T67" s="135">
        <v>76097.100000000006</v>
      </c>
      <c r="U67" s="135"/>
      <c r="V67" s="165">
        <f>SUM(R67,T67,U67)</f>
        <v>76097.100000000006</v>
      </c>
      <c r="W67" s="274">
        <f>SUM(P67,V67)</f>
        <v>324710.17000000004</v>
      </c>
      <c r="X67" s="275"/>
      <c r="Y67" s="166">
        <f>IF(W67=0,0,W67/K67)</f>
        <v>1.0798839681562935</v>
      </c>
      <c r="BA67" s="13"/>
      <c r="BB67" s="13"/>
    </row>
    <row r="68" spans="1:54" ht="15.75" thickBot="1">
      <c r="A68" s="236" t="s">
        <v>81</v>
      </c>
      <c r="B68" s="237"/>
      <c r="C68" s="237"/>
      <c r="D68" s="237"/>
      <c r="E68" s="237"/>
      <c r="F68" s="237"/>
      <c r="G68" s="237"/>
      <c r="H68" s="237"/>
      <c r="I68" s="237"/>
      <c r="J68" s="237"/>
      <c r="K68" s="237"/>
      <c r="L68" s="237"/>
      <c r="M68" s="237"/>
      <c r="N68" s="237"/>
      <c r="O68" s="237"/>
      <c r="P68" s="237"/>
      <c r="Q68" s="237"/>
      <c r="R68" s="237"/>
      <c r="S68" s="237"/>
      <c r="T68" s="237"/>
      <c r="U68" s="237"/>
      <c r="V68" s="237"/>
      <c r="W68" s="237"/>
      <c r="X68" s="238"/>
      <c r="Y68" s="239"/>
      <c r="BA68" s="13"/>
      <c r="BB68" s="13"/>
    </row>
    <row r="69" spans="1:54" ht="17.25" thickTop="1" thickBot="1">
      <c r="A69" s="279"/>
      <c r="B69" s="280"/>
      <c r="C69" s="240" t="s">
        <v>1021</v>
      </c>
      <c r="D69" s="241"/>
      <c r="E69" s="241"/>
      <c r="F69" s="241"/>
      <c r="G69" s="241"/>
      <c r="H69" s="241"/>
      <c r="I69" s="241"/>
      <c r="J69" s="241"/>
      <c r="K69" s="241"/>
      <c r="L69" s="241"/>
      <c r="M69" s="241"/>
      <c r="N69" s="241"/>
      <c r="O69" s="241"/>
      <c r="P69" s="241"/>
      <c r="Q69" s="241"/>
      <c r="R69" s="241"/>
      <c r="S69" s="241"/>
      <c r="T69" s="241"/>
      <c r="U69" s="241"/>
      <c r="V69" s="241"/>
      <c r="W69" s="241"/>
      <c r="X69" s="241"/>
      <c r="Y69" s="242"/>
      <c r="BA69" s="13"/>
      <c r="BB69" s="13"/>
    </row>
    <row r="70" spans="1:54" ht="16.5" thickBot="1">
      <c r="A70" s="281"/>
      <c r="B70" s="282"/>
      <c r="C70" s="276"/>
      <c r="D70" s="277"/>
      <c r="E70" s="277"/>
      <c r="F70" s="277"/>
      <c r="G70" s="277"/>
      <c r="H70" s="277"/>
      <c r="I70" s="277"/>
      <c r="J70" s="277"/>
      <c r="K70" s="277"/>
      <c r="L70" s="277"/>
      <c r="M70" s="277"/>
      <c r="N70" s="277"/>
      <c r="O70" s="277"/>
      <c r="P70" s="277"/>
      <c r="Q70" s="277"/>
      <c r="R70" s="277"/>
      <c r="S70" s="277"/>
      <c r="T70" s="277"/>
      <c r="U70" s="277"/>
      <c r="V70" s="277"/>
      <c r="W70" s="277"/>
      <c r="X70" s="277"/>
      <c r="Y70" s="278"/>
      <c r="BA70" s="13"/>
      <c r="BB70" s="13"/>
    </row>
    <row r="71" spans="1:54" ht="15.75" thickTop="1">
      <c r="BA71" s="13"/>
      <c r="BB71" s="13"/>
    </row>
    <row r="72" spans="1:54">
      <c r="C72" s="146"/>
      <c r="X72" s="146"/>
      <c r="BA72" s="13"/>
      <c r="BB72" s="13"/>
    </row>
    <row r="73" spans="1:54">
      <c r="W73" s="146"/>
      <c r="BA73" s="13"/>
      <c r="BB73" s="13"/>
    </row>
    <row r="74" spans="1:54">
      <c r="C74" s="146"/>
      <c r="L74" s="212"/>
      <c r="BA74" s="13"/>
      <c r="BB74" s="13"/>
    </row>
    <row r="75" spans="1:54">
      <c r="BA75" s="13"/>
      <c r="BB75" s="13"/>
    </row>
    <row r="76" spans="1:54">
      <c r="BA76" s="13"/>
      <c r="BB76" s="13"/>
    </row>
    <row r="77" spans="1:54">
      <c r="BA77" s="13"/>
      <c r="BB77" s="13"/>
    </row>
    <row r="78" spans="1:54">
      <c r="BA78" s="13"/>
      <c r="BB78" s="13"/>
    </row>
    <row r="79" spans="1:54">
      <c r="BA79" s="13"/>
      <c r="BB79" s="13"/>
    </row>
    <row r="80" spans="1: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130" spans="53:54">
      <c r="BA130" s="13"/>
      <c r="BB130" s="13"/>
    </row>
    <row r="131" spans="53:54">
      <c r="BA131" s="13"/>
      <c r="BB131" s="13"/>
    </row>
    <row r="132" spans="53:54">
      <c r="BA132" s="13"/>
      <c r="BB132" s="13"/>
    </row>
    <row r="133" spans="53:54">
      <c r="BA133" s="13"/>
      <c r="BB133" s="13"/>
    </row>
    <row r="134" spans="53:54">
      <c r="BA134" s="13"/>
      <c r="BB134" s="13"/>
    </row>
    <row r="135" spans="53:54">
      <c r="BA135" s="13"/>
      <c r="BB135" s="13"/>
    </row>
    <row r="136" spans="53:54">
      <c r="BA136" s="13"/>
      <c r="BB136" s="13"/>
    </row>
    <row r="137" spans="53:54">
      <c r="BA137" s="13"/>
      <c r="BB137" s="13"/>
    </row>
    <row r="138" spans="53:54">
      <c r="BA138" s="13"/>
      <c r="BB138" s="13"/>
    </row>
    <row r="139" spans="53:54">
      <c r="BA139" s="13"/>
      <c r="BB139" s="13"/>
    </row>
    <row r="140" spans="53:54">
      <c r="BA140" s="13"/>
      <c r="BB140" s="13"/>
    </row>
    <row r="141" spans="53:54">
      <c r="BA141" s="13"/>
      <c r="BB141" s="13"/>
    </row>
    <row r="142" spans="53:54">
      <c r="BA142" s="13"/>
      <c r="BB142" s="13"/>
    </row>
    <row r="143" spans="53:54">
      <c r="BA143" s="13"/>
      <c r="BB143" s="13"/>
    </row>
    <row r="144" spans="53:54">
      <c r="BA144" s="13"/>
      <c r="BB144" s="13"/>
    </row>
    <row r="145" spans="53:54">
      <c r="BA145" s="13"/>
      <c r="BB145" s="13"/>
    </row>
    <row r="146" spans="53:54">
      <c r="BA146" s="13"/>
      <c r="BB146" s="13"/>
    </row>
    <row r="147" spans="53:54">
      <c r="BA147" s="13"/>
      <c r="BB147" s="13"/>
    </row>
    <row r="148" spans="53:54">
      <c r="BA148" s="13"/>
      <c r="BB148" s="13"/>
    </row>
    <row r="149" spans="53:54">
      <c r="BA149" s="13"/>
      <c r="BB149" s="13"/>
    </row>
    <row r="150" spans="53:54">
      <c r="BA150" s="13"/>
      <c r="BB150" s="13"/>
    </row>
    <row r="151" spans="53:54">
      <c r="BA151" s="13"/>
      <c r="BB151" s="13"/>
    </row>
    <row r="152" spans="53:54">
      <c r="BA152" s="13"/>
      <c r="BB152" s="13"/>
    </row>
    <row r="153" spans="53:54">
      <c r="BA153" s="13"/>
      <c r="BB153" s="13"/>
    </row>
    <row r="154" spans="53:54">
      <c r="BA154" s="13"/>
      <c r="BB154" s="13"/>
    </row>
    <row r="155" spans="53:54">
      <c r="BA155" s="13"/>
      <c r="BB155" s="13"/>
    </row>
    <row r="156" spans="53:54">
      <c r="BA156" s="13"/>
      <c r="BB156" s="13"/>
    </row>
    <row r="157" spans="53:54">
      <c r="BA157" s="13"/>
      <c r="BB157" s="13"/>
    </row>
    <row r="158" spans="53:54">
      <c r="BA158" s="13"/>
      <c r="BB158" s="13"/>
    </row>
    <row r="159" spans="53:54">
      <c r="BA159" s="13"/>
      <c r="BB159" s="13"/>
    </row>
    <row r="160" spans="53:54">
      <c r="BA160" s="13"/>
      <c r="BB160" s="13"/>
    </row>
    <row r="1029" spans="53:69" ht="15.75" thickBot="1">
      <c r="BA1029" s="29" t="s">
        <v>152</v>
      </c>
      <c r="BB1029" s="63" t="s">
        <v>790</v>
      </c>
      <c r="BC1029" s="253" t="s">
        <v>153</v>
      </c>
      <c r="BD1029" s="253"/>
      <c r="BE1029" s="253"/>
      <c r="BF1029" s="253"/>
      <c r="BG1029" s="69" t="s">
        <v>331</v>
      </c>
      <c r="BH1029" s="69" t="s">
        <v>332</v>
      </c>
      <c r="BI1029" s="68" t="s">
        <v>330</v>
      </c>
      <c r="BJ1029" s="1" t="s">
        <v>407</v>
      </c>
      <c r="BK1029" s="77" t="s">
        <v>555</v>
      </c>
      <c r="BL1029" s="77" t="s">
        <v>39</v>
      </c>
      <c r="BM1029" s="77" t="s">
        <v>40</v>
      </c>
      <c r="BN1029" s="78" t="s">
        <v>556</v>
      </c>
      <c r="BO1029" s="110" t="s">
        <v>56</v>
      </c>
      <c r="BP1029" s="111" t="s">
        <v>796</v>
      </c>
      <c r="BQ1029" s="111"/>
    </row>
    <row r="1030" spans="53:69" ht="15.75">
      <c r="BA1030" s="29" t="str">
        <f t="shared" ref="BA1030:BA1041" si="2">MID(BB1030,1,4)</f>
        <v>E011</v>
      </c>
      <c r="BB1030" s="23" t="s">
        <v>96</v>
      </c>
      <c r="BC1030" s="40" t="s">
        <v>241</v>
      </c>
      <c r="BD1030" s="41" t="s">
        <v>243</v>
      </c>
      <c r="BE1030" s="42" t="s">
        <v>154</v>
      </c>
      <c r="BF1030" s="43" t="s">
        <v>155</v>
      </c>
      <c r="BG1030" s="1" t="s">
        <v>333</v>
      </c>
      <c r="BH1030" s="71" t="s">
        <v>338</v>
      </c>
      <c r="BI1030" s="1" t="s">
        <v>286</v>
      </c>
      <c r="BJ1030" s="73" t="s">
        <v>177</v>
      </c>
      <c r="BK1030" s="1" t="s">
        <v>412</v>
      </c>
      <c r="BN1030" s="67" t="s">
        <v>557</v>
      </c>
      <c r="BO1030" s="79" t="s">
        <v>793</v>
      </c>
      <c r="BP1030" s="125" t="s">
        <v>806</v>
      </c>
      <c r="BQ1030" s="113"/>
    </row>
    <row r="1031" spans="53:69" ht="15.75">
      <c r="BA1031" s="29" t="str">
        <f t="shared" si="2"/>
        <v>E012</v>
      </c>
      <c r="BB1031" s="24" t="s">
        <v>97</v>
      </c>
      <c r="BC1031" s="254" t="s">
        <v>232</v>
      </c>
      <c r="BD1031" s="255" t="s">
        <v>157</v>
      </c>
      <c r="BE1031" s="44" t="s">
        <v>158</v>
      </c>
      <c r="BF1031" s="3"/>
      <c r="BG1031" s="1" t="s">
        <v>334</v>
      </c>
      <c r="BH1031" s="71" t="s">
        <v>339</v>
      </c>
      <c r="BI1031" s="1" t="s">
        <v>287</v>
      </c>
      <c r="BJ1031" s="73" t="s">
        <v>244</v>
      </c>
      <c r="BK1031" s="1" t="s">
        <v>413</v>
      </c>
      <c r="BL1031" s="76" t="s">
        <v>414</v>
      </c>
      <c r="BM1031" s="1" t="s">
        <v>415</v>
      </c>
      <c r="BN1031" s="67" t="s">
        <v>558</v>
      </c>
      <c r="BO1031" s="80" t="s">
        <v>791</v>
      </c>
      <c r="BP1031" s="125" t="s">
        <v>798</v>
      </c>
      <c r="BQ1031" s="113"/>
    </row>
    <row r="1032" spans="53:69" ht="15.75">
      <c r="BA1032" s="29" t="str">
        <f t="shared" si="2"/>
        <v>E013</v>
      </c>
      <c r="BB1032" s="24" t="s">
        <v>98</v>
      </c>
      <c r="BC1032" s="254"/>
      <c r="BD1032" s="255"/>
      <c r="BE1032" s="44" t="s">
        <v>159</v>
      </c>
      <c r="BF1032" s="3"/>
      <c r="BG1032" s="1" t="s">
        <v>335</v>
      </c>
      <c r="BH1032" s="71" t="s">
        <v>340</v>
      </c>
      <c r="BI1032" s="1" t="s">
        <v>288</v>
      </c>
      <c r="BJ1032" s="73" t="s">
        <v>408</v>
      </c>
      <c r="BK1032" s="1" t="s">
        <v>416</v>
      </c>
      <c r="BL1032" s="1" t="s">
        <v>417</v>
      </c>
      <c r="BM1032" s="1" t="s">
        <v>418</v>
      </c>
      <c r="BN1032" s="67" t="s">
        <v>559</v>
      </c>
      <c r="BO1032" s="81" t="s">
        <v>792</v>
      </c>
      <c r="BP1032" s="125" t="s">
        <v>799</v>
      </c>
      <c r="BQ1032" s="115"/>
    </row>
    <row r="1033" spans="53:69" ht="30">
      <c r="BA1033" s="29" t="str">
        <f t="shared" si="2"/>
        <v>E015</v>
      </c>
      <c r="BB1033" s="30" t="s">
        <v>95</v>
      </c>
      <c r="BC1033" s="254" t="s">
        <v>233</v>
      </c>
      <c r="BD1033" s="255" t="s">
        <v>264</v>
      </c>
      <c r="BE1033" s="45" t="s">
        <v>161</v>
      </c>
      <c r="BF1033" s="256"/>
      <c r="BG1033" s="1" t="s">
        <v>336</v>
      </c>
      <c r="BH1033" s="71" t="s">
        <v>341</v>
      </c>
      <c r="BI1033" s="1" t="s">
        <v>289</v>
      </c>
      <c r="BJ1033" s="73" t="s">
        <v>245</v>
      </c>
      <c r="BK1033" s="1" t="s">
        <v>419</v>
      </c>
      <c r="BL1033" s="1" t="s">
        <v>420</v>
      </c>
      <c r="BM1033" s="1" t="s">
        <v>421</v>
      </c>
      <c r="BN1033" s="67" t="s">
        <v>560</v>
      </c>
      <c r="BO1033" s="79" t="s">
        <v>199</v>
      </c>
      <c r="BP1033" s="125" t="s">
        <v>859</v>
      </c>
      <c r="BQ1033" s="115"/>
    </row>
    <row r="1034" spans="53:69" ht="30">
      <c r="BA1034" s="29" t="str">
        <f t="shared" si="2"/>
        <v>E021</v>
      </c>
      <c r="BB1034" s="24" t="s">
        <v>104</v>
      </c>
      <c r="BC1034" s="254"/>
      <c r="BD1034" s="255"/>
      <c r="BE1034" s="46" t="s">
        <v>162</v>
      </c>
      <c r="BF1034" s="256"/>
      <c r="BG1034" s="1" t="s">
        <v>337</v>
      </c>
      <c r="BH1034" s="71" t="s">
        <v>342</v>
      </c>
      <c r="BI1034" s="1" t="s">
        <v>290</v>
      </c>
      <c r="BJ1034" s="73" t="s">
        <v>246</v>
      </c>
      <c r="BL1034" s="1" t="s">
        <v>422</v>
      </c>
      <c r="BM1034" s="1" t="s">
        <v>423</v>
      </c>
      <c r="BN1034" s="67" t="s">
        <v>561</v>
      </c>
      <c r="BO1034" s="80" t="s">
        <v>794</v>
      </c>
      <c r="BP1034" s="125" t="s">
        <v>800</v>
      </c>
      <c r="BQ1034" s="116"/>
    </row>
    <row r="1035" spans="53:69" ht="30">
      <c r="BA1035" s="29" t="str">
        <f t="shared" si="2"/>
        <v>E031</v>
      </c>
      <c r="BB1035" s="126" t="s">
        <v>106</v>
      </c>
      <c r="BC1035" s="254"/>
      <c r="BD1035" s="255"/>
      <c r="BE1035" s="46" t="s">
        <v>163</v>
      </c>
      <c r="BF1035" s="256"/>
      <c r="BG1035" s="13"/>
      <c r="BH1035" s="71" t="s">
        <v>343</v>
      </c>
      <c r="BI1035" s="1" t="s">
        <v>291</v>
      </c>
      <c r="BJ1035" s="73" t="s">
        <v>247</v>
      </c>
      <c r="BL1035" s="1" t="s">
        <v>424</v>
      </c>
      <c r="BM1035" s="1" t="s">
        <v>425</v>
      </c>
      <c r="BN1035" s="67" t="s">
        <v>562</v>
      </c>
      <c r="BO1035" s="81" t="s">
        <v>329</v>
      </c>
      <c r="BP1035" s="125" t="s">
        <v>801</v>
      </c>
      <c r="BQ1035" s="116"/>
    </row>
    <row r="1036" spans="53:69" ht="15.75">
      <c r="BA1036" s="29" t="str">
        <f t="shared" si="2"/>
        <v>S034</v>
      </c>
      <c r="BB1036" s="126" t="s">
        <v>808</v>
      </c>
      <c r="BC1036" s="254"/>
      <c r="BD1036" s="255"/>
      <c r="BE1036" s="47" t="s">
        <v>164</v>
      </c>
      <c r="BF1036" s="256"/>
      <c r="BG1036" s="13"/>
      <c r="BH1036" s="71" t="s">
        <v>344</v>
      </c>
      <c r="BI1036" s="1" t="s">
        <v>292</v>
      </c>
      <c r="BJ1036" s="73" t="s">
        <v>248</v>
      </c>
      <c r="BL1036" s="1" t="s">
        <v>426</v>
      </c>
      <c r="BM1036" s="1" t="s">
        <v>427</v>
      </c>
      <c r="BN1036" s="67" t="s">
        <v>563</v>
      </c>
      <c r="BO1036" s="79"/>
      <c r="BP1036" s="125" t="s">
        <v>802</v>
      </c>
      <c r="BQ1036" s="116"/>
    </row>
    <row r="1037" spans="53:69">
      <c r="BA1037" s="29" t="str">
        <f t="shared" si="2"/>
        <v>E035</v>
      </c>
      <c r="BB1037" s="127" t="s">
        <v>809</v>
      </c>
      <c r="BC1037" s="257" t="s">
        <v>234</v>
      </c>
      <c r="BD1037" s="258" t="s">
        <v>166</v>
      </c>
      <c r="BE1037" s="48" t="s">
        <v>167</v>
      </c>
      <c r="BF1037" s="3"/>
      <c r="BG1037" s="13"/>
      <c r="BH1037" s="1" t="s">
        <v>345</v>
      </c>
      <c r="BI1037" s="1" t="s">
        <v>293</v>
      </c>
      <c r="BJ1037" s="73" t="s">
        <v>249</v>
      </c>
      <c r="BL1037" s="1" t="s">
        <v>428</v>
      </c>
      <c r="BM1037" s="1" t="s">
        <v>429</v>
      </c>
      <c r="BN1037" s="67" t="s">
        <v>564</v>
      </c>
      <c r="BO1037" s="81"/>
      <c r="BP1037" s="125" t="s">
        <v>803</v>
      </c>
      <c r="BQ1037" s="116"/>
    </row>
    <row r="1038" spans="53:69">
      <c r="BA1038" s="29" t="str">
        <f t="shared" si="2"/>
        <v>E036</v>
      </c>
      <c r="BB1038" s="53" t="s">
        <v>810</v>
      </c>
      <c r="BC1038" s="257"/>
      <c r="BD1038" s="258"/>
      <c r="BE1038" s="48" t="s">
        <v>168</v>
      </c>
      <c r="BF1038" s="3"/>
      <c r="BG1038" s="13"/>
      <c r="BH1038" s="1" t="s">
        <v>346</v>
      </c>
      <c r="BI1038" s="1" t="s">
        <v>294</v>
      </c>
      <c r="BJ1038" s="73" t="s">
        <v>250</v>
      </c>
      <c r="BL1038" s="1" t="s">
        <v>430</v>
      </c>
      <c r="BM1038" s="1" t="s">
        <v>431</v>
      </c>
      <c r="BN1038" s="67" t="s">
        <v>565</v>
      </c>
      <c r="BO1038" s="80"/>
      <c r="BP1038" s="125" t="s">
        <v>804</v>
      </c>
      <c r="BQ1038" s="116"/>
    </row>
    <row r="1039" spans="53:69" ht="15.75">
      <c r="BA1039" s="29" t="str">
        <f t="shared" si="2"/>
        <v>F037</v>
      </c>
      <c r="BB1039" s="53" t="s">
        <v>811</v>
      </c>
      <c r="BC1039" s="257"/>
      <c r="BD1039" s="258"/>
      <c r="BE1039" s="49" t="s">
        <v>169</v>
      </c>
      <c r="BF1039" s="3"/>
      <c r="BG1039" s="13"/>
      <c r="BH1039" s="1" t="s">
        <v>347</v>
      </c>
      <c r="BI1039" s="1" t="s">
        <v>295</v>
      </c>
      <c r="BJ1039" s="73" t="s">
        <v>252</v>
      </c>
      <c r="BL1039" s="1" t="s">
        <v>432</v>
      </c>
      <c r="BM1039" s="1" t="s">
        <v>433</v>
      </c>
      <c r="BN1039" s="67" t="s">
        <v>830</v>
      </c>
      <c r="BO1039" s="81"/>
      <c r="BP1039" s="125" t="s">
        <v>805</v>
      </c>
      <c r="BQ1039" s="116"/>
    </row>
    <row r="1040" spans="53:69" ht="15.75">
      <c r="BA1040" s="29" t="str">
        <f t="shared" si="2"/>
        <v>PA17</v>
      </c>
      <c r="BB1040" s="128" t="s">
        <v>107</v>
      </c>
      <c r="BC1040" s="257"/>
      <c r="BD1040" s="258"/>
      <c r="BE1040" s="47" t="s">
        <v>170</v>
      </c>
      <c r="BF1040" s="3"/>
      <c r="BG1040" s="13"/>
      <c r="BH1040" s="1" t="s">
        <v>348</v>
      </c>
      <c r="BI1040" s="1" t="s">
        <v>296</v>
      </c>
      <c r="BJ1040" s="73" t="s">
        <v>409</v>
      </c>
      <c r="BL1040" s="1" t="s">
        <v>434</v>
      </c>
      <c r="BM1040" s="1" t="s">
        <v>435</v>
      </c>
      <c r="BN1040" s="67" t="s">
        <v>566</v>
      </c>
      <c r="BO1040" s="81"/>
      <c r="BP1040" s="125" t="s">
        <v>807</v>
      </c>
      <c r="BQ1040" s="116"/>
    </row>
    <row r="1041" spans="53:69" ht="15.75">
      <c r="BA1041" s="29" t="str">
        <f t="shared" si="2"/>
        <v>P123</v>
      </c>
      <c r="BB1041" s="126" t="s">
        <v>141</v>
      </c>
      <c r="BC1041" s="257"/>
      <c r="BD1041" s="258"/>
      <c r="BE1041" s="47" t="s">
        <v>171</v>
      </c>
      <c r="BF1041" s="3"/>
      <c r="BG1041" s="13"/>
      <c r="BH1041" s="1" t="s">
        <v>349</v>
      </c>
      <c r="BI1041" s="1" t="s">
        <v>297</v>
      </c>
      <c r="BJ1041" s="73" t="s">
        <v>195</v>
      </c>
      <c r="BL1041" s="1" t="s">
        <v>436</v>
      </c>
      <c r="BM1041" s="1" t="s">
        <v>437</v>
      </c>
      <c r="BN1041" s="67" t="s">
        <v>567</v>
      </c>
      <c r="BO1041" s="81"/>
      <c r="BP1041" s="125" t="s">
        <v>797</v>
      </c>
      <c r="BQ1041" s="117"/>
    </row>
    <row r="1042" spans="53:69" ht="15.75">
      <c r="BA1042" s="29" t="str">
        <f t="shared" ref="BA1042:BA1063" si="3">MID(BB1042,1,4)</f>
        <v>E043</v>
      </c>
      <c r="BB1042" s="129" t="s">
        <v>813</v>
      </c>
      <c r="BC1042" s="257"/>
      <c r="BD1042" s="258"/>
      <c r="BE1042" s="47" t="s">
        <v>172</v>
      </c>
      <c r="BF1042" s="3"/>
      <c r="BG1042" s="13"/>
      <c r="BH1042" s="1" t="s">
        <v>350</v>
      </c>
      <c r="BI1042" s="1" t="s">
        <v>298</v>
      </c>
      <c r="BJ1042" s="73" t="s">
        <v>410</v>
      </c>
      <c r="BL1042" s="1" t="s">
        <v>438</v>
      </c>
      <c r="BM1042" s="1" t="s">
        <v>439</v>
      </c>
      <c r="BN1042" s="67" t="s">
        <v>568</v>
      </c>
      <c r="BO1042" s="82"/>
      <c r="BP1042" s="116"/>
      <c r="BQ1042" s="117"/>
    </row>
    <row r="1043" spans="53:69" ht="31.5">
      <c r="BA1043" s="29" t="str">
        <f t="shared" si="3"/>
        <v>E044</v>
      </c>
      <c r="BB1043" s="129" t="s">
        <v>814</v>
      </c>
      <c r="BC1043" s="257"/>
      <c r="BD1043" s="258"/>
      <c r="BE1043" s="47" t="s">
        <v>173</v>
      </c>
      <c r="BF1043" s="3"/>
      <c r="BG1043" s="13"/>
      <c r="BH1043" s="1" t="s">
        <v>351</v>
      </c>
      <c r="BI1043" s="1" t="s">
        <v>299</v>
      </c>
      <c r="BJ1043" s="73" t="s">
        <v>254</v>
      </c>
      <c r="BL1043" s="1" t="s">
        <v>440</v>
      </c>
      <c r="BM1043" s="1" t="s">
        <v>441</v>
      </c>
      <c r="BN1043" s="67" t="s">
        <v>569</v>
      </c>
      <c r="BO1043" s="79"/>
      <c r="BP1043" s="119"/>
      <c r="BQ1043" s="118"/>
    </row>
    <row r="1044" spans="53:69" ht="15.75">
      <c r="BA1044" s="29" t="str">
        <f t="shared" si="3"/>
        <v>E045</v>
      </c>
      <c r="BB1044" s="129" t="s">
        <v>815</v>
      </c>
      <c r="BC1044" s="257"/>
      <c r="BD1044" s="258"/>
      <c r="BE1044" s="47" t="s">
        <v>174</v>
      </c>
      <c r="BF1044" s="3"/>
      <c r="BG1044" s="13"/>
      <c r="BH1044" s="1" t="s">
        <v>352</v>
      </c>
      <c r="BI1044" s="1" t="s">
        <v>300</v>
      </c>
      <c r="BJ1044" s="73" t="s">
        <v>256</v>
      </c>
      <c r="BL1044" s="1" t="s">
        <v>442</v>
      </c>
      <c r="BM1044" s="1" t="s">
        <v>443</v>
      </c>
      <c r="BN1044" s="67" t="s">
        <v>570</v>
      </c>
      <c r="BO1044" s="81"/>
      <c r="BP1044" s="120"/>
      <c r="BQ1044" s="118"/>
    </row>
    <row r="1045" spans="53:69" ht="31.5">
      <c r="BA1045" s="29" t="str">
        <f t="shared" si="3"/>
        <v>PA07</v>
      </c>
      <c r="BB1045" s="126" t="s">
        <v>111</v>
      </c>
      <c r="BC1045" s="257"/>
      <c r="BD1045" s="258"/>
      <c r="BE1045" s="47" t="s">
        <v>175</v>
      </c>
      <c r="BF1045" s="3"/>
      <c r="BG1045" s="13"/>
      <c r="BH1045" s="1" t="s">
        <v>353</v>
      </c>
      <c r="BI1045" s="1" t="s">
        <v>301</v>
      </c>
      <c r="BJ1045" s="73" t="s">
        <v>255</v>
      </c>
      <c r="BL1045" s="1" t="s">
        <v>444</v>
      </c>
      <c r="BM1045" s="1" t="s">
        <v>445</v>
      </c>
      <c r="BN1045" s="67" t="s">
        <v>571</v>
      </c>
      <c r="BO1045" s="79"/>
      <c r="BP1045" s="121"/>
      <c r="BQ1045" s="118"/>
    </row>
    <row r="1046" spans="53:69" ht="15.75">
      <c r="BA1046" s="29" t="str">
        <f t="shared" si="3"/>
        <v>E061</v>
      </c>
      <c r="BB1046" s="26" t="s">
        <v>112</v>
      </c>
      <c r="BC1046" s="61" t="s">
        <v>235</v>
      </c>
      <c r="BD1046" s="51" t="s">
        <v>177</v>
      </c>
      <c r="BE1046" s="52" t="s">
        <v>178</v>
      </c>
      <c r="BF1046" s="53" t="s">
        <v>179</v>
      </c>
      <c r="BG1046" s="70"/>
      <c r="BH1046" s="72" t="s">
        <v>354</v>
      </c>
      <c r="BI1046" s="1" t="s">
        <v>302</v>
      </c>
      <c r="BJ1046" s="73" t="s">
        <v>257</v>
      </c>
      <c r="BL1046" s="1" t="s">
        <v>446</v>
      </c>
      <c r="BM1046" s="1" t="s">
        <v>447</v>
      </c>
      <c r="BN1046" s="67" t="s">
        <v>572</v>
      </c>
      <c r="BO1046" s="81"/>
      <c r="BP1046" s="113"/>
      <c r="BQ1046" s="119"/>
    </row>
    <row r="1047" spans="53:69" ht="15.75">
      <c r="BA1047" s="29" t="str">
        <f t="shared" si="3"/>
        <v>E062</v>
      </c>
      <c r="BB1047" s="26" t="s">
        <v>113</v>
      </c>
      <c r="BC1047" s="61" t="s">
        <v>236</v>
      </c>
      <c r="BD1047" s="51" t="s">
        <v>181</v>
      </c>
      <c r="BE1047" s="52" t="s">
        <v>178</v>
      </c>
      <c r="BF1047" s="53" t="s">
        <v>179</v>
      </c>
      <c r="BG1047" s="70"/>
      <c r="BH1047" s="1" t="s">
        <v>355</v>
      </c>
      <c r="BI1047" s="1" t="s">
        <v>303</v>
      </c>
      <c r="BJ1047" s="73" t="s">
        <v>258</v>
      </c>
      <c r="BL1047" s="1" t="s">
        <v>448</v>
      </c>
      <c r="BM1047" s="1" t="s">
        <v>449</v>
      </c>
      <c r="BN1047" s="67" t="s">
        <v>573</v>
      </c>
      <c r="BO1047" s="83"/>
      <c r="BP1047" s="119"/>
      <c r="BQ1047" s="119"/>
    </row>
    <row r="1048" spans="53:69" ht="15.75">
      <c r="BA1048" s="29" t="str">
        <f t="shared" si="3"/>
        <v>E063</v>
      </c>
      <c r="BB1048" s="26" t="s">
        <v>114</v>
      </c>
      <c r="BC1048" s="61" t="s">
        <v>237</v>
      </c>
      <c r="BD1048" s="51" t="s">
        <v>183</v>
      </c>
      <c r="BE1048" s="52" t="s">
        <v>178</v>
      </c>
      <c r="BF1048" s="53" t="s">
        <v>179</v>
      </c>
      <c r="BG1048" s="70"/>
      <c r="BH1048" s="1" t="s">
        <v>356</v>
      </c>
      <c r="BI1048" s="1" t="s">
        <v>304</v>
      </c>
      <c r="BJ1048" s="73" t="s">
        <v>259</v>
      </c>
      <c r="BL1048" s="1" t="s">
        <v>450</v>
      </c>
      <c r="BM1048" s="1" t="s">
        <v>451</v>
      </c>
      <c r="BN1048" s="67" t="s">
        <v>574</v>
      </c>
      <c r="BO1048" s="84"/>
      <c r="BP1048" s="121"/>
      <c r="BQ1048" s="120"/>
    </row>
    <row r="1049" spans="53:69" ht="15.75">
      <c r="BA1049" s="29" t="str">
        <f t="shared" si="3"/>
        <v>E064</v>
      </c>
      <c r="BB1049" s="26" t="s">
        <v>115</v>
      </c>
      <c r="BC1049" s="61" t="s">
        <v>238</v>
      </c>
      <c r="BD1049" s="51" t="s">
        <v>72</v>
      </c>
      <c r="BE1049" s="52" t="s">
        <v>178</v>
      </c>
      <c r="BF1049" s="53" t="s">
        <v>179</v>
      </c>
      <c r="BG1049" s="70"/>
      <c r="BH1049" s="1" t="s">
        <v>357</v>
      </c>
      <c r="BI1049" s="1" t="s">
        <v>305</v>
      </c>
      <c r="BJ1049" s="74" t="s">
        <v>260</v>
      </c>
      <c r="BL1049" s="1" t="s">
        <v>452</v>
      </c>
      <c r="BM1049" s="1" t="s">
        <v>453</v>
      </c>
      <c r="BN1049" s="67" t="s">
        <v>575</v>
      </c>
      <c r="BO1049" s="85"/>
      <c r="BP1049" s="117"/>
      <c r="BQ1049" s="120"/>
    </row>
    <row r="1050" spans="53:69" ht="30">
      <c r="BA1050" s="29" t="str">
        <f t="shared" si="3"/>
        <v>E065</v>
      </c>
      <c r="BB1050" s="26" t="s">
        <v>116</v>
      </c>
      <c r="BC1050" s="61" t="s">
        <v>239</v>
      </c>
      <c r="BD1050" s="51" t="s">
        <v>186</v>
      </c>
      <c r="BE1050" s="52" t="s">
        <v>178</v>
      </c>
      <c r="BF1050" s="53" t="s">
        <v>179</v>
      </c>
      <c r="BG1050" s="70"/>
      <c r="BH1050" s="72" t="s">
        <v>358</v>
      </c>
      <c r="BI1050" s="1" t="s">
        <v>306</v>
      </c>
      <c r="BJ1050" s="75" t="s">
        <v>411</v>
      </c>
      <c r="BL1050" s="1" t="s">
        <v>454</v>
      </c>
      <c r="BM1050" s="1" t="s">
        <v>455</v>
      </c>
      <c r="BN1050" s="67" t="s">
        <v>576</v>
      </c>
      <c r="BO1050" s="83"/>
      <c r="BP1050" s="122"/>
      <c r="BQ1050" s="119"/>
    </row>
    <row r="1051" spans="53:69" ht="15.75">
      <c r="BA1051" s="29" t="str">
        <f t="shared" si="3"/>
        <v>E066</v>
      </c>
      <c r="BB1051" s="26" t="s">
        <v>117</v>
      </c>
      <c r="BC1051" s="61" t="s">
        <v>240</v>
      </c>
      <c r="BD1051" s="51" t="s">
        <v>188</v>
      </c>
      <c r="BE1051" s="52" t="s">
        <v>178</v>
      </c>
      <c r="BF1051" s="53" t="s">
        <v>179</v>
      </c>
      <c r="BG1051" s="70"/>
      <c r="BH1051" s="1" t="s">
        <v>359</v>
      </c>
      <c r="BI1051" s="1" t="s">
        <v>307</v>
      </c>
      <c r="BL1051" s="1" t="s">
        <v>456</v>
      </c>
      <c r="BM1051" s="1" t="s">
        <v>457</v>
      </c>
      <c r="BN1051" s="67" t="s">
        <v>577</v>
      </c>
      <c r="BO1051" s="86"/>
      <c r="BP1051" s="115"/>
      <c r="BQ1051" s="119"/>
    </row>
    <row r="1052" spans="53:69" ht="15.75">
      <c r="BA1052" s="29" t="str">
        <f t="shared" si="3"/>
        <v>E067</v>
      </c>
      <c r="BB1052" s="26" t="s">
        <v>118</v>
      </c>
      <c r="BC1052" s="62" t="s">
        <v>213</v>
      </c>
      <c r="BD1052" s="51" t="s">
        <v>189</v>
      </c>
      <c r="BE1052" s="52" t="s">
        <v>178</v>
      </c>
      <c r="BF1052" s="53" t="s">
        <v>179</v>
      </c>
      <c r="BG1052" s="70"/>
      <c r="BH1052" s="1" t="s">
        <v>360</v>
      </c>
      <c r="BI1052" s="1" t="s">
        <v>308</v>
      </c>
      <c r="BL1052" s="1" t="s">
        <v>458</v>
      </c>
      <c r="BM1052" s="1" t="s">
        <v>459</v>
      </c>
      <c r="BN1052" s="67" t="s">
        <v>578</v>
      </c>
      <c r="BO1052" s="81"/>
      <c r="BP1052" s="112"/>
      <c r="BQ1052" s="120"/>
    </row>
    <row r="1053" spans="53:69" ht="15.75">
      <c r="BA1053" s="29" t="str">
        <f t="shared" si="3"/>
        <v>E071</v>
      </c>
      <c r="BB1053" s="26" t="s">
        <v>120</v>
      </c>
      <c r="BC1053" s="62" t="s">
        <v>214</v>
      </c>
      <c r="BD1053" s="51" t="s">
        <v>190</v>
      </c>
      <c r="BE1053" s="52" t="s">
        <v>178</v>
      </c>
      <c r="BF1053" s="53" t="s">
        <v>179</v>
      </c>
      <c r="BG1053" s="70"/>
      <c r="BH1053" s="1" t="s">
        <v>361</v>
      </c>
      <c r="BI1053" s="1" t="s">
        <v>309</v>
      </c>
      <c r="BL1053" s="1" t="s">
        <v>460</v>
      </c>
      <c r="BM1053" s="1" t="s">
        <v>461</v>
      </c>
      <c r="BN1053" s="67" t="s">
        <v>579</v>
      </c>
      <c r="BO1053" s="87"/>
      <c r="BP1053" s="112"/>
      <c r="BQ1053" s="120"/>
    </row>
    <row r="1054" spans="53:69" ht="15.75">
      <c r="BA1054" s="29" t="str">
        <f t="shared" si="3"/>
        <v>E072</v>
      </c>
      <c r="BB1054" s="26" t="s">
        <v>121</v>
      </c>
      <c r="BC1054" s="62" t="s">
        <v>215</v>
      </c>
      <c r="BD1054" s="51" t="s">
        <v>191</v>
      </c>
      <c r="BE1054" s="52" t="s">
        <v>178</v>
      </c>
      <c r="BF1054" s="53" t="s">
        <v>179</v>
      </c>
      <c r="BG1054" s="70"/>
      <c r="BH1054" s="1" t="s">
        <v>362</v>
      </c>
      <c r="BI1054" s="1" t="s">
        <v>310</v>
      </c>
      <c r="BL1054" s="1" t="s">
        <v>462</v>
      </c>
      <c r="BM1054" s="1" t="s">
        <v>463</v>
      </c>
      <c r="BN1054" s="67" t="s">
        <v>580</v>
      </c>
      <c r="BO1054" s="88"/>
      <c r="BP1054" s="114"/>
      <c r="BQ1054" s="119"/>
    </row>
    <row r="1055" spans="53:69" ht="15.75">
      <c r="BA1055" s="29" t="str">
        <f t="shared" si="3"/>
        <v>E073</v>
      </c>
      <c r="BB1055" s="26" t="s">
        <v>122</v>
      </c>
      <c r="BC1055" s="62" t="s">
        <v>216</v>
      </c>
      <c r="BD1055" s="51" t="s">
        <v>192</v>
      </c>
      <c r="BE1055" s="52" t="s">
        <v>178</v>
      </c>
      <c r="BF1055" s="53" t="s">
        <v>179</v>
      </c>
      <c r="BG1055" s="70"/>
      <c r="BH1055" s="1" t="s">
        <v>363</v>
      </c>
      <c r="BI1055" s="1" t="s">
        <v>311</v>
      </c>
      <c r="BL1055" s="1" t="s">
        <v>464</v>
      </c>
      <c r="BM1055" s="1" t="s">
        <v>465</v>
      </c>
      <c r="BN1055" s="67" t="s">
        <v>581</v>
      </c>
      <c r="BO1055" s="87"/>
      <c r="BP1055" s="114"/>
      <c r="BQ1055" s="119"/>
    </row>
    <row r="1056" spans="53:69" ht="15.75">
      <c r="BA1056" s="29" t="str">
        <f t="shared" si="3"/>
        <v>E082</v>
      </c>
      <c r="BB1056" s="32" t="s">
        <v>146</v>
      </c>
      <c r="BC1056" s="62" t="s">
        <v>217</v>
      </c>
      <c r="BD1056" s="51" t="s">
        <v>193</v>
      </c>
      <c r="BE1056" s="52" t="s">
        <v>178</v>
      </c>
      <c r="BF1056" s="53" t="s">
        <v>179</v>
      </c>
      <c r="BG1056" s="70"/>
      <c r="BH1056" s="1" t="s">
        <v>364</v>
      </c>
      <c r="BI1056" s="1" t="s">
        <v>312</v>
      </c>
      <c r="BL1056" s="1" t="s">
        <v>466</v>
      </c>
      <c r="BM1056" s="1" t="s">
        <v>467</v>
      </c>
      <c r="BN1056" s="67" t="s">
        <v>582</v>
      </c>
      <c r="BO1056" s="83"/>
      <c r="BP1056" s="114"/>
      <c r="BQ1056" s="121"/>
    </row>
    <row r="1057" spans="53:69" ht="15.75">
      <c r="BA1057" s="29" t="str">
        <f t="shared" si="3"/>
        <v>E083</v>
      </c>
      <c r="BB1057" s="27" t="s">
        <v>126</v>
      </c>
      <c r="BC1057" s="62" t="s">
        <v>218</v>
      </c>
      <c r="BD1057" s="51" t="s">
        <v>194</v>
      </c>
      <c r="BE1057" s="52" t="s">
        <v>178</v>
      </c>
      <c r="BF1057" s="53" t="s">
        <v>179</v>
      </c>
      <c r="BG1057" s="70"/>
      <c r="BH1057" s="1" t="s">
        <v>365</v>
      </c>
      <c r="BI1057" s="1" t="s">
        <v>313</v>
      </c>
      <c r="BL1057" s="1" t="s">
        <v>468</v>
      </c>
      <c r="BM1057" s="1" t="s">
        <v>469</v>
      </c>
      <c r="BN1057" s="67" t="s">
        <v>583</v>
      </c>
      <c r="BO1057" s="83"/>
      <c r="BP1057" s="114"/>
      <c r="BQ1057" s="121"/>
    </row>
    <row r="1058" spans="53:69" ht="30">
      <c r="BA1058" s="29" t="str">
        <f t="shared" si="3"/>
        <v>E085</v>
      </c>
      <c r="BB1058" s="27" t="s">
        <v>832</v>
      </c>
      <c r="BC1058" s="62" t="s">
        <v>219</v>
      </c>
      <c r="BD1058" s="51" t="s">
        <v>195</v>
      </c>
      <c r="BE1058" s="52" t="s">
        <v>178</v>
      </c>
      <c r="BF1058" s="53" t="s">
        <v>179</v>
      </c>
      <c r="BG1058" s="70"/>
      <c r="BH1058" s="1" t="s">
        <v>366</v>
      </c>
      <c r="BI1058" s="1" t="s">
        <v>314</v>
      </c>
      <c r="BL1058" s="1" t="s">
        <v>470</v>
      </c>
      <c r="BM1058" s="1" t="s">
        <v>471</v>
      </c>
      <c r="BN1058" s="67" t="s">
        <v>584</v>
      </c>
      <c r="BO1058" s="83"/>
      <c r="BP1058" s="114"/>
      <c r="BQ1058" s="117"/>
    </row>
    <row r="1059" spans="53:69" ht="15.75">
      <c r="BA1059" s="29" t="str">
        <f t="shared" si="3"/>
        <v>E091</v>
      </c>
      <c r="BB1059" s="27" t="s">
        <v>110</v>
      </c>
      <c r="BC1059" s="62" t="s">
        <v>220</v>
      </c>
      <c r="BD1059" s="51" t="s">
        <v>196</v>
      </c>
      <c r="BE1059" s="52" t="s">
        <v>178</v>
      </c>
      <c r="BF1059" s="53" t="s">
        <v>179</v>
      </c>
      <c r="BG1059" s="70"/>
      <c r="BH1059" s="1" t="s">
        <v>367</v>
      </c>
      <c r="BI1059" s="1" t="s">
        <v>315</v>
      </c>
      <c r="BL1059" s="1" t="s">
        <v>329</v>
      </c>
      <c r="BM1059" s="1" t="s">
        <v>472</v>
      </c>
      <c r="BN1059" s="67" t="s">
        <v>585</v>
      </c>
      <c r="BO1059" s="84"/>
      <c r="BP1059" s="114"/>
      <c r="BQ1059" s="117"/>
    </row>
    <row r="1060" spans="53:69" ht="15.75">
      <c r="BA1060" s="29" t="str">
        <f t="shared" si="3"/>
        <v>E092</v>
      </c>
      <c r="BB1060" s="27" t="s">
        <v>130</v>
      </c>
      <c r="BC1060" s="62" t="s">
        <v>221</v>
      </c>
      <c r="BD1060" s="51" t="s">
        <v>197</v>
      </c>
      <c r="BE1060" s="52" t="s">
        <v>178</v>
      </c>
      <c r="BF1060" s="53" t="s">
        <v>179</v>
      </c>
      <c r="BG1060" s="70"/>
      <c r="BH1060" s="1" t="s">
        <v>368</v>
      </c>
      <c r="BI1060" s="1" t="s">
        <v>316</v>
      </c>
      <c r="BM1060" s="1" t="s">
        <v>473</v>
      </c>
      <c r="BN1060" s="67" t="s">
        <v>586</v>
      </c>
      <c r="BO1060" s="83"/>
      <c r="BP1060" s="112"/>
      <c r="BQ1060" s="122"/>
    </row>
    <row r="1061" spans="53:69" ht="15.75">
      <c r="BA1061" s="29" t="str">
        <f t="shared" si="3"/>
        <v>E101</v>
      </c>
      <c r="BB1061" s="32" t="s">
        <v>147</v>
      </c>
      <c r="BC1061" s="62" t="s">
        <v>222</v>
      </c>
      <c r="BD1061" s="51" t="s">
        <v>198</v>
      </c>
      <c r="BE1061" s="52" t="s">
        <v>178</v>
      </c>
      <c r="BF1061" s="53" t="s">
        <v>179</v>
      </c>
      <c r="BG1061" s="70"/>
      <c r="BH1061" s="1" t="s">
        <v>369</v>
      </c>
      <c r="BI1061" s="1" t="s">
        <v>317</v>
      </c>
      <c r="BM1061" s="1" t="s">
        <v>474</v>
      </c>
      <c r="BN1061" s="67" t="s">
        <v>587</v>
      </c>
      <c r="BO1061" s="83"/>
      <c r="BP1061" s="112"/>
      <c r="BQ1061" s="122"/>
    </row>
    <row r="1062" spans="53:69" ht="15.75">
      <c r="BA1062" s="29" t="str">
        <f t="shared" si="3"/>
        <v>E102</v>
      </c>
      <c r="BB1062" s="32" t="s">
        <v>148</v>
      </c>
      <c r="BC1062" s="62" t="s">
        <v>223</v>
      </c>
      <c r="BD1062" s="51" t="s">
        <v>199</v>
      </c>
      <c r="BE1062" s="52" t="s">
        <v>178</v>
      </c>
      <c r="BF1062" s="53" t="s">
        <v>179</v>
      </c>
      <c r="BG1062" s="70"/>
      <c r="BH1062" s="1" t="s">
        <v>370</v>
      </c>
      <c r="BI1062" s="1" t="s">
        <v>318</v>
      </c>
      <c r="BM1062" s="1" t="s">
        <v>475</v>
      </c>
      <c r="BN1062" s="67" t="s">
        <v>588</v>
      </c>
      <c r="BO1062" s="81"/>
      <c r="BP1062" s="112"/>
      <c r="BQ1062" s="122"/>
    </row>
    <row r="1063" spans="53:69" ht="15.75">
      <c r="BA1063" s="29" t="str">
        <f t="shared" si="3"/>
        <v>E103</v>
      </c>
      <c r="BB1063" s="28" t="s">
        <v>135</v>
      </c>
      <c r="BC1063" s="62" t="s">
        <v>224</v>
      </c>
      <c r="BD1063" s="51" t="s">
        <v>200</v>
      </c>
      <c r="BE1063" s="52" t="s">
        <v>178</v>
      </c>
      <c r="BF1063" s="53" t="s">
        <v>179</v>
      </c>
      <c r="BG1063" s="70"/>
      <c r="BH1063" s="72" t="s">
        <v>371</v>
      </c>
      <c r="BI1063" s="1" t="s">
        <v>319</v>
      </c>
      <c r="BM1063" s="1" t="s">
        <v>476</v>
      </c>
      <c r="BN1063" s="67" t="s">
        <v>589</v>
      </c>
      <c r="BO1063" s="82"/>
      <c r="BP1063" s="112"/>
      <c r="BQ1063" s="115"/>
    </row>
    <row r="1064" spans="53:69" ht="15.75">
      <c r="BA1064" s="29" t="str">
        <f t="shared" ref="BA1064:BA1072" si="4">MID(BB1064,1,4)</f>
        <v>E104</v>
      </c>
      <c r="BB1064" s="31" t="s">
        <v>149</v>
      </c>
      <c r="BC1064" s="62" t="s">
        <v>225</v>
      </c>
      <c r="BD1064" s="51" t="s">
        <v>201</v>
      </c>
      <c r="BE1064" s="52" t="s">
        <v>178</v>
      </c>
      <c r="BF1064" s="53" t="s">
        <v>179</v>
      </c>
      <c r="BG1064" s="70"/>
      <c r="BH1064" s="1" t="s">
        <v>372</v>
      </c>
      <c r="BI1064" s="1" t="s">
        <v>320</v>
      </c>
      <c r="BM1064" s="1" t="s">
        <v>477</v>
      </c>
      <c r="BN1064" s="67" t="s">
        <v>589</v>
      </c>
      <c r="BO1064" s="85"/>
      <c r="BP1064" s="112"/>
      <c r="BQ1064" s="115"/>
    </row>
    <row r="1065" spans="53:69" ht="15.75">
      <c r="BA1065" s="29" t="str">
        <f t="shared" si="4"/>
        <v>E105</v>
      </c>
      <c r="BB1065" s="28" t="s">
        <v>134</v>
      </c>
      <c r="BC1065" s="62" t="s">
        <v>226</v>
      </c>
      <c r="BD1065" s="51" t="s">
        <v>202</v>
      </c>
      <c r="BE1065" s="52" t="s">
        <v>178</v>
      </c>
      <c r="BF1065" s="53" t="s">
        <v>179</v>
      </c>
      <c r="BG1065" s="70"/>
      <c r="BH1065" s="1" t="s">
        <v>373</v>
      </c>
      <c r="BI1065" s="1" t="s">
        <v>321</v>
      </c>
      <c r="BM1065" s="1" t="s">
        <v>478</v>
      </c>
      <c r="BN1065" s="67" t="s">
        <v>590</v>
      </c>
      <c r="BO1065" s="83"/>
      <c r="BP1065" s="114"/>
      <c r="BQ1065" s="120"/>
    </row>
    <row r="1066" spans="53:69" ht="30">
      <c r="BA1066" s="29" t="str">
        <f t="shared" si="4"/>
        <v>E112</v>
      </c>
      <c r="BB1066" s="25" t="s">
        <v>102</v>
      </c>
      <c r="BC1066" s="62" t="s">
        <v>227</v>
      </c>
      <c r="BD1066" s="51" t="s">
        <v>203</v>
      </c>
      <c r="BE1066" s="55" t="s">
        <v>204</v>
      </c>
      <c r="BF1066" s="3"/>
      <c r="BG1066" s="13"/>
      <c r="BH1066" s="1" t="s">
        <v>374</v>
      </c>
      <c r="BI1066" s="1" t="s">
        <v>322</v>
      </c>
      <c r="BM1066" s="1" t="s">
        <v>479</v>
      </c>
      <c r="BN1066" s="67" t="s">
        <v>591</v>
      </c>
      <c r="BO1066" s="83"/>
      <c r="BP1066" s="114"/>
      <c r="BQ1066" s="120"/>
    </row>
    <row r="1067" spans="53:69" ht="30">
      <c r="BA1067" s="29" t="str">
        <f t="shared" si="4"/>
        <v>E122</v>
      </c>
      <c r="BB1067" s="33" t="s">
        <v>140</v>
      </c>
      <c r="BC1067" s="62" t="s">
        <v>228</v>
      </c>
      <c r="BD1067" s="51" t="s">
        <v>205</v>
      </c>
      <c r="BE1067" s="56" t="s">
        <v>206</v>
      </c>
      <c r="BF1067" s="3"/>
      <c r="BG1067" s="13"/>
      <c r="BH1067" s="1" t="s">
        <v>375</v>
      </c>
      <c r="BI1067" s="1" t="s">
        <v>323</v>
      </c>
      <c r="BM1067" s="1" t="s">
        <v>480</v>
      </c>
      <c r="BN1067" s="67" t="s">
        <v>592</v>
      </c>
      <c r="BO1067" s="89"/>
      <c r="BP1067" s="114"/>
      <c r="BQ1067" s="117"/>
    </row>
    <row r="1068" spans="53:69">
      <c r="BA1068" s="29" t="str">
        <f t="shared" si="4"/>
        <v>E124</v>
      </c>
      <c r="BB1068" s="33" t="s">
        <v>144</v>
      </c>
      <c r="BC1068" s="62" t="s">
        <v>229</v>
      </c>
      <c r="BD1068" s="51" t="s">
        <v>207</v>
      </c>
      <c r="BE1068" s="55" t="s">
        <v>208</v>
      </c>
      <c r="BF1068" s="3"/>
      <c r="BG1068" s="13"/>
      <c r="BH1068" s="1" t="s">
        <v>376</v>
      </c>
      <c r="BI1068" s="1" t="s">
        <v>324</v>
      </c>
      <c r="BM1068" s="1" t="s">
        <v>481</v>
      </c>
      <c r="BN1068" s="67" t="s">
        <v>593</v>
      </c>
      <c r="BO1068" s="89"/>
      <c r="BP1068" s="114"/>
      <c r="BQ1068" s="117"/>
    </row>
    <row r="1069" spans="53:69" ht="15.75">
      <c r="BA1069" s="29" t="str">
        <f t="shared" si="4"/>
        <v>F081</v>
      </c>
      <c r="BB1069" s="34" t="s">
        <v>124</v>
      </c>
      <c r="BC1069" s="62" t="s">
        <v>230</v>
      </c>
      <c r="BD1069" s="51" t="s">
        <v>209</v>
      </c>
      <c r="BE1069" s="52" t="s">
        <v>210</v>
      </c>
      <c r="BF1069" s="3"/>
      <c r="BG1069" s="13"/>
      <c r="BH1069" s="1" t="s">
        <v>377</v>
      </c>
      <c r="BI1069" s="1" t="s">
        <v>325</v>
      </c>
      <c r="BM1069" s="1" t="s">
        <v>482</v>
      </c>
      <c r="BN1069" s="67" t="s">
        <v>594</v>
      </c>
      <c r="BO1069" s="83"/>
      <c r="BP1069" s="114"/>
      <c r="BQ1069" s="116"/>
    </row>
    <row r="1070" spans="53:69">
      <c r="BA1070" s="29" t="str">
        <f t="shared" si="4"/>
        <v>F084</v>
      </c>
      <c r="BB1070" s="34" t="s">
        <v>150</v>
      </c>
      <c r="BC1070" s="62" t="s">
        <v>231</v>
      </c>
      <c r="BD1070" s="58" t="s">
        <v>211</v>
      </c>
      <c r="BE1070" s="44" t="s">
        <v>212</v>
      </c>
      <c r="BF1070" s="3"/>
      <c r="BG1070" s="13"/>
      <c r="BH1070" s="1" t="s">
        <v>378</v>
      </c>
      <c r="BI1070" s="1" t="s">
        <v>326</v>
      </c>
      <c r="BM1070" s="1" t="s">
        <v>483</v>
      </c>
      <c r="BN1070" s="67" t="s">
        <v>595</v>
      </c>
      <c r="BO1070" s="89"/>
      <c r="BP1070" s="114"/>
      <c r="BQ1070" s="121"/>
    </row>
    <row r="1071" spans="53:69">
      <c r="BA1071" s="29" t="str">
        <f t="shared" si="4"/>
        <v>G055</v>
      </c>
      <c r="BB1071" s="35" t="s">
        <v>109</v>
      </c>
      <c r="BH1071" s="1" t="s">
        <v>379</v>
      </c>
      <c r="BI1071" s="1" t="s">
        <v>327</v>
      </c>
      <c r="BM1071" s="1" t="s">
        <v>484</v>
      </c>
      <c r="BN1071" s="67" t="s">
        <v>596</v>
      </c>
      <c r="BO1071" s="89"/>
      <c r="BP1071" s="114"/>
      <c r="BQ1071" s="121"/>
    </row>
    <row r="1072" spans="53:69" ht="30">
      <c r="BA1072" s="29" t="str">
        <f t="shared" si="4"/>
        <v>K052</v>
      </c>
      <c r="BB1072" s="36" t="s">
        <v>108</v>
      </c>
      <c r="BH1072" s="1" t="s">
        <v>380</v>
      </c>
      <c r="BI1072" s="1" t="s">
        <v>328</v>
      </c>
      <c r="BM1072" s="1" t="s">
        <v>485</v>
      </c>
      <c r="BN1072" s="67" t="s">
        <v>597</v>
      </c>
      <c r="BO1072" s="90"/>
      <c r="BP1072" s="114"/>
      <c r="BQ1072" s="113"/>
    </row>
    <row r="1073" spans="53:69">
      <c r="BA1073" s="29" t="s">
        <v>861</v>
      </c>
      <c r="BB1073" s="36" t="s">
        <v>860</v>
      </c>
      <c r="BH1073" s="1" t="s">
        <v>381</v>
      </c>
      <c r="BI1073" s="1" t="s">
        <v>329</v>
      </c>
      <c r="BM1073" s="1" t="s">
        <v>486</v>
      </c>
      <c r="BN1073" s="67" t="s">
        <v>597</v>
      </c>
      <c r="BO1073" s="89"/>
      <c r="BP1073" s="114"/>
      <c r="BQ1073" s="113"/>
    </row>
    <row r="1074" spans="53:69">
      <c r="BA1074" s="29" t="str">
        <f t="shared" ref="BA1074:BA1096" si="5">MID(BB1074,1,4)</f>
        <v>N014</v>
      </c>
      <c r="BB1074" s="37" t="s">
        <v>100</v>
      </c>
      <c r="BH1074" s="1" t="s">
        <v>382</v>
      </c>
      <c r="BM1074" s="1" t="s">
        <v>487</v>
      </c>
      <c r="BN1074" s="67" t="s">
        <v>598</v>
      </c>
      <c r="BO1074" s="84"/>
      <c r="BP1074" s="123"/>
      <c r="BQ1074" s="115"/>
    </row>
    <row r="1075" spans="53:69">
      <c r="BA1075" s="29" t="str">
        <f t="shared" si="5"/>
        <v>O121</v>
      </c>
      <c r="BB1075" s="33" t="s">
        <v>137</v>
      </c>
      <c r="BH1075" s="1" t="s">
        <v>383</v>
      </c>
      <c r="BM1075" s="1" t="s">
        <v>488</v>
      </c>
      <c r="BN1075" s="67" t="s">
        <v>599</v>
      </c>
      <c r="BO1075" s="79"/>
      <c r="BP1075" s="123"/>
      <c r="BQ1075" s="115"/>
    </row>
    <row r="1076" spans="53:69">
      <c r="BA1076" s="29" t="str">
        <f t="shared" si="5"/>
        <v>P106</v>
      </c>
      <c r="BB1076" s="38" t="s">
        <v>133</v>
      </c>
      <c r="BH1076" s="1" t="s">
        <v>384</v>
      </c>
      <c r="BM1076" s="1" t="s">
        <v>489</v>
      </c>
      <c r="BN1076" s="67" t="s">
        <v>600</v>
      </c>
      <c r="BO1076" s="79"/>
      <c r="BP1076" s="124"/>
      <c r="BQ1076" s="111"/>
    </row>
    <row r="1077" spans="53:69">
      <c r="BA1077" s="29" t="str">
        <f t="shared" si="5"/>
        <v>P111</v>
      </c>
      <c r="BB1077" s="33" t="s">
        <v>101</v>
      </c>
      <c r="BH1077" s="1" t="s">
        <v>385</v>
      </c>
      <c r="BM1077" s="1" t="s">
        <v>490</v>
      </c>
      <c r="BN1077" s="67" t="s">
        <v>601</v>
      </c>
      <c r="BO1077" s="83"/>
      <c r="BP1077" s="114"/>
      <c r="BQ1077" s="120"/>
    </row>
    <row r="1078" spans="53:69">
      <c r="BA1078" s="29" t="str">
        <f t="shared" si="5"/>
        <v>P123</v>
      </c>
      <c r="BB1078" s="39" t="s">
        <v>141</v>
      </c>
      <c r="BH1078" s="1" t="s">
        <v>386</v>
      </c>
      <c r="BM1078" s="1" t="s">
        <v>491</v>
      </c>
      <c r="BN1078" s="67" t="s">
        <v>602</v>
      </c>
      <c r="BO1078" s="79"/>
      <c r="BP1078" s="112"/>
      <c r="BQ1078" s="120"/>
    </row>
    <row r="1079" spans="53:69">
      <c r="BA1079" s="29" t="str">
        <f t="shared" si="5"/>
        <v>PA01</v>
      </c>
      <c r="BB1079" s="33" t="s">
        <v>145</v>
      </c>
      <c r="BH1079" s="1" t="s">
        <v>387</v>
      </c>
      <c r="BM1079" s="1" t="s">
        <v>492</v>
      </c>
      <c r="BN1079" s="67" t="s">
        <v>603</v>
      </c>
      <c r="BO1079" s="79"/>
      <c r="BP1079" s="112"/>
      <c r="BQ1079" s="120"/>
    </row>
    <row r="1080" spans="53:69">
      <c r="BA1080" s="29" t="str">
        <f t="shared" si="5"/>
        <v>PA02</v>
      </c>
      <c r="BB1080" s="37" t="s">
        <v>99</v>
      </c>
      <c r="BH1080" s="1" t="s">
        <v>388</v>
      </c>
      <c r="BM1080" s="1" t="s">
        <v>493</v>
      </c>
      <c r="BN1080" s="67" t="s">
        <v>604</v>
      </c>
      <c r="BO1080" s="91"/>
      <c r="BP1080" s="112"/>
      <c r="BQ1080" s="120"/>
    </row>
    <row r="1081" spans="53:69">
      <c r="BA1081" s="29" t="str">
        <f t="shared" si="5"/>
        <v>PA03</v>
      </c>
      <c r="BB1081" s="39" t="s">
        <v>142</v>
      </c>
      <c r="BH1081" s="1" t="s">
        <v>389</v>
      </c>
      <c r="BM1081" s="1" t="s">
        <v>494</v>
      </c>
      <c r="BN1081" s="67" t="s">
        <v>605</v>
      </c>
      <c r="BO1081" s="79"/>
      <c r="BP1081" s="112"/>
      <c r="BQ1081" s="120"/>
    </row>
    <row r="1082" spans="53:69">
      <c r="BA1082" s="29" t="str">
        <f t="shared" si="5"/>
        <v>PA04</v>
      </c>
      <c r="BB1082" s="34" t="s">
        <v>129</v>
      </c>
      <c r="BH1082" s="1" t="s">
        <v>390</v>
      </c>
      <c r="BM1082" s="1" t="s">
        <v>495</v>
      </c>
      <c r="BN1082" s="67" t="s">
        <v>606</v>
      </c>
      <c r="BO1082" s="92"/>
      <c r="BP1082" s="114"/>
      <c r="BQ1082" s="119"/>
    </row>
    <row r="1083" spans="53:69">
      <c r="BA1083" s="29" t="str">
        <f t="shared" si="5"/>
        <v>PA05</v>
      </c>
      <c r="BB1083" s="34" t="s">
        <v>127</v>
      </c>
      <c r="BH1083" s="1" t="s">
        <v>391</v>
      </c>
      <c r="BM1083" s="1" t="s">
        <v>496</v>
      </c>
      <c r="BN1083" s="67" t="s">
        <v>607</v>
      </c>
      <c r="BO1083" s="84"/>
      <c r="BP1083" s="114"/>
      <c r="BQ1083" s="120"/>
    </row>
    <row r="1084" spans="53:69">
      <c r="BA1084" s="29" t="str">
        <f t="shared" si="5"/>
        <v>PA06</v>
      </c>
      <c r="BB1084" s="34" t="s">
        <v>128</v>
      </c>
      <c r="BH1084" s="1" t="s">
        <v>392</v>
      </c>
      <c r="BM1084" s="1" t="s">
        <v>497</v>
      </c>
      <c r="BN1084" s="67" t="s">
        <v>608</v>
      </c>
      <c r="BO1084" s="81"/>
      <c r="BP1084" s="114"/>
      <c r="BQ1084" s="121"/>
    </row>
    <row r="1085" spans="53:69">
      <c r="BA1085" s="29" t="str">
        <f t="shared" si="5"/>
        <v>PA07</v>
      </c>
      <c r="BB1085" s="36" t="s">
        <v>111</v>
      </c>
      <c r="BH1085" s="1" t="s">
        <v>393</v>
      </c>
      <c r="BM1085" s="1" t="s">
        <v>498</v>
      </c>
      <c r="BN1085" s="67" t="s">
        <v>609</v>
      </c>
      <c r="BO1085" s="81"/>
      <c r="BP1085" s="114"/>
      <c r="BQ1085" s="121"/>
    </row>
    <row r="1086" spans="53:69">
      <c r="BA1086" s="29" t="str">
        <f t="shared" si="5"/>
        <v>PA08</v>
      </c>
      <c r="BB1086" s="36" t="s">
        <v>119</v>
      </c>
      <c r="BH1086" s="1" t="s">
        <v>394</v>
      </c>
      <c r="BM1086" s="1" t="s">
        <v>499</v>
      </c>
      <c r="BN1086" s="67" t="s">
        <v>610</v>
      </c>
      <c r="BO1086" s="81"/>
      <c r="BP1086" s="114"/>
      <c r="BQ1086" s="119"/>
    </row>
    <row r="1087" spans="53:69">
      <c r="BA1087" s="29" t="str">
        <f t="shared" si="5"/>
        <v>MA10</v>
      </c>
      <c r="BB1087" s="39" t="s">
        <v>143</v>
      </c>
      <c r="BH1087" s="1" t="s">
        <v>395</v>
      </c>
      <c r="BM1087" s="1" t="s">
        <v>500</v>
      </c>
      <c r="BN1087" s="67" t="s">
        <v>611</v>
      </c>
      <c r="BO1087" s="79"/>
      <c r="BP1087" s="114"/>
      <c r="BQ1087" s="119"/>
    </row>
    <row r="1088" spans="53:69">
      <c r="BA1088" s="29" t="str">
        <f t="shared" si="5"/>
        <v>OA11</v>
      </c>
      <c r="BB1088" s="33" t="s">
        <v>138</v>
      </c>
      <c r="BN1088" s="67" t="s">
        <v>612</v>
      </c>
      <c r="BO1088" s="81"/>
      <c r="BP1088" s="114"/>
      <c r="BQ1088" s="119"/>
    </row>
    <row r="1089" spans="53:69">
      <c r="BA1089" s="29" t="str">
        <f t="shared" si="5"/>
        <v>PA09</v>
      </c>
      <c r="BB1089" s="37" t="s">
        <v>105</v>
      </c>
      <c r="BH1089" s="1" t="s">
        <v>396</v>
      </c>
      <c r="BM1089" s="1" t="s">
        <v>501</v>
      </c>
      <c r="BN1089" s="67" t="s">
        <v>613</v>
      </c>
      <c r="BO1089" s="90"/>
      <c r="BP1089" s="114"/>
      <c r="BQ1089" s="120"/>
    </row>
    <row r="1090" spans="53:69">
      <c r="BA1090" s="29" t="str">
        <f t="shared" si="5"/>
        <v>PA14</v>
      </c>
      <c r="BB1090" s="33" t="s">
        <v>103</v>
      </c>
      <c r="BH1090" s="1" t="s">
        <v>397</v>
      </c>
      <c r="BM1090" s="1" t="s">
        <v>502</v>
      </c>
      <c r="BN1090" s="67" t="s">
        <v>614</v>
      </c>
      <c r="BO1090" s="90"/>
      <c r="BP1090" s="114"/>
      <c r="BQ1090" s="119"/>
    </row>
    <row r="1091" spans="53:69">
      <c r="BA1091" s="29" t="str">
        <f t="shared" si="5"/>
        <v>PA15</v>
      </c>
      <c r="BB1091" s="39" t="s">
        <v>139</v>
      </c>
      <c r="BH1091" s="1" t="s">
        <v>398</v>
      </c>
      <c r="BM1091" s="1" t="s">
        <v>503</v>
      </c>
      <c r="BN1091" s="67" t="s">
        <v>615</v>
      </c>
      <c r="BO1091" s="90"/>
      <c r="BP1091" s="114"/>
      <c r="BQ1091" s="119"/>
    </row>
    <row r="1092" spans="53:69">
      <c r="BA1092" s="29" t="str">
        <f t="shared" si="5"/>
        <v>PA16</v>
      </c>
      <c r="BB1092" s="34" t="s">
        <v>125</v>
      </c>
      <c r="BH1092" s="1" t="s">
        <v>399</v>
      </c>
      <c r="BM1092" s="1" t="s">
        <v>504</v>
      </c>
      <c r="BN1092" s="67" t="s">
        <v>616</v>
      </c>
      <c r="BO1092" s="84"/>
      <c r="BP1092" s="114"/>
      <c r="BQ1092" s="119"/>
    </row>
    <row r="1093" spans="53:69">
      <c r="BA1093" s="29" t="str">
        <f t="shared" si="5"/>
        <v>PA17</v>
      </c>
      <c r="BB1093" s="36" t="s">
        <v>107</v>
      </c>
      <c r="BH1093" s="1" t="s">
        <v>400</v>
      </c>
      <c r="BM1093" s="1" t="s">
        <v>505</v>
      </c>
      <c r="BN1093" s="67" t="s">
        <v>617</v>
      </c>
      <c r="BO1093" s="90"/>
      <c r="BP1093" s="114"/>
      <c r="BQ1093" s="119"/>
    </row>
    <row r="1094" spans="53:69">
      <c r="BA1094" s="29" t="str">
        <f t="shared" si="5"/>
        <v>PA18</v>
      </c>
      <c r="BB1094" s="34" t="s">
        <v>131</v>
      </c>
      <c r="BH1094" s="1" t="s">
        <v>401</v>
      </c>
      <c r="BM1094" s="1" t="s">
        <v>506</v>
      </c>
      <c r="BN1094" s="67" t="s">
        <v>618</v>
      </c>
      <c r="BO1094" s="90"/>
      <c r="BP1094" s="114"/>
      <c r="BQ1094" s="118"/>
    </row>
    <row r="1095" spans="53:69">
      <c r="BA1095" s="29" t="str">
        <f t="shared" si="5"/>
        <v>PA19</v>
      </c>
      <c r="BB1095" s="36" t="s">
        <v>123</v>
      </c>
      <c r="BH1095" s="1" t="s">
        <v>402</v>
      </c>
      <c r="BM1095" s="1" t="s">
        <v>507</v>
      </c>
      <c r="BN1095" s="67" t="s">
        <v>619</v>
      </c>
      <c r="BO1095" s="90"/>
      <c r="BP1095" s="114"/>
      <c r="BQ1095" s="118"/>
    </row>
    <row r="1096" spans="53:69">
      <c r="BA1096" s="29" t="str">
        <f t="shared" si="5"/>
        <v>PA21</v>
      </c>
      <c r="BB1096" s="38" t="s">
        <v>132</v>
      </c>
      <c r="BH1096" s="1" t="s">
        <v>403</v>
      </c>
      <c r="BM1096" s="1" t="s">
        <v>508</v>
      </c>
      <c r="BN1096" s="67" t="s">
        <v>620</v>
      </c>
      <c r="BO1096" s="89"/>
      <c r="BP1096" s="114"/>
      <c r="BQ1096" s="120"/>
    </row>
    <row r="1097" spans="53:69">
      <c r="BA1097" s="29" t="str">
        <f t="shared" ref="BA1097:BA1099" si="6">MID(BB1097,1,4)</f>
        <v>PA22</v>
      </c>
      <c r="BB1097" s="34" t="s">
        <v>151</v>
      </c>
      <c r="BH1097" s="1" t="s">
        <v>404</v>
      </c>
      <c r="BM1097" s="1" t="s">
        <v>509</v>
      </c>
      <c r="BN1097" s="67" t="s">
        <v>621</v>
      </c>
      <c r="BO1097" s="89"/>
      <c r="BP1097" s="114"/>
      <c r="BQ1097" s="118"/>
    </row>
    <row r="1098" spans="53:69">
      <c r="BA1098" s="29" t="str">
        <f t="shared" si="6"/>
        <v>PA23</v>
      </c>
      <c r="BB1098" s="38" t="s">
        <v>136</v>
      </c>
      <c r="BC1098" s="60" t="s">
        <v>241</v>
      </c>
      <c r="BD1098" s="43" t="s">
        <v>243</v>
      </c>
      <c r="BH1098" s="1" t="s">
        <v>405</v>
      </c>
      <c r="BM1098" s="1" t="s">
        <v>510</v>
      </c>
      <c r="BN1098" s="67" t="s">
        <v>622</v>
      </c>
      <c r="BO1098" s="90"/>
      <c r="BP1098" s="114"/>
      <c r="BQ1098" s="118"/>
    </row>
    <row r="1099" spans="53:69">
      <c r="BA1099" s="29" t="str">
        <f t="shared" si="6"/>
        <v>PA25</v>
      </c>
      <c r="BB1099" s="3" t="s">
        <v>812</v>
      </c>
      <c r="BC1099" s="50" t="s">
        <v>232</v>
      </c>
      <c r="BD1099" s="59" t="s">
        <v>262</v>
      </c>
      <c r="BH1099" s="1" t="s">
        <v>406</v>
      </c>
      <c r="BM1099" s="1" t="s">
        <v>511</v>
      </c>
      <c r="BN1099" s="67" t="s">
        <v>623</v>
      </c>
      <c r="BO1099" s="90"/>
      <c r="BP1099" s="114"/>
      <c r="BQ1099" s="118"/>
    </row>
    <row r="1100" spans="53:69">
      <c r="BC1100" s="50" t="s">
        <v>233</v>
      </c>
      <c r="BD1100" s="59" t="s">
        <v>271</v>
      </c>
      <c r="BM1100" s="1" t="s">
        <v>512</v>
      </c>
      <c r="BN1100" s="67" t="s">
        <v>624</v>
      </c>
      <c r="BO1100" s="84"/>
      <c r="BP1100" s="114"/>
      <c r="BQ1100" s="118"/>
    </row>
    <row r="1101" spans="53:69">
      <c r="BC1101" s="50" t="s">
        <v>234</v>
      </c>
      <c r="BD1101" s="8" t="s">
        <v>272</v>
      </c>
      <c r="BN1101" s="67" t="s">
        <v>625</v>
      </c>
      <c r="BO1101" s="90"/>
      <c r="BP1101" s="114"/>
      <c r="BQ1101" s="113"/>
    </row>
    <row r="1102" spans="53:69">
      <c r="BC1102" s="50" t="s">
        <v>235</v>
      </c>
      <c r="BD1102" s="51" t="s">
        <v>270</v>
      </c>
      <c r="BM1102" s="1" t="s">
        <v>513</v>
      </c>
      <c r="BN1102" s="67" t="s">
        <v>626</v>
      </c>
      <c r="BO1102" s="81"/>
      <c r="BP1102" s="114"/>
      <c r="BQ1102" s="113"/>
    </row>
    <row r="1103" spans="53:69">
      <c r="BC1103" s="50" t="s">
        <v>236</v>
      </c>
      <c r="BD1103" s="51" t="s">
        <v>181</v>
      </c>
      <c r="BM1103" s="1" t="s">
        <v>514</v>
      </c>
      <c r="BN1103" s="67" t="s">
        <v>627</v>
      </c>
      <c r="BO1103" s="90"/>
      <c r="BP1103" s="114"/>
      <c r="BQ1103" s="120"/>
    </row>
    <row r="1104" spans="53:69">
      <c r="BC1104" s="50" t="s">
        <v>237</v>
      </c>
      <c r="BD1104" s="51" t="s">
        <v>183</v>
      </c>
      <c r="BM1104" s="1" t="s">
        <v>515</v>
      </c>
      <c r="BN1104" s="67" t="s">
        <v>628</v>
      </c>
      <c r="BO1104" s="84"/>
      <c r="BP1104" s="114"/>
      <c r="BQ1104" s="120"/>
    </row>
    <row r="1105" spans="55:69">
      <c r="BC1105" s="50" t="s">
        <v>238</v>
      </c>
      <c r="BD1105" s="51" t="s">
        <v>72</v>
      </c>
      <c r="BM1105" s="1" t="s">
        <v>516</v>
      </c>
      <c r="BN1105" s="67" t="s">
        <v>629</v>
      </c>
      <c r="BO1105" s="81"/>
      <c r="BP1105" s="114"/>
      <c r="BQ1105" s="120"/>
    </row>
    <row r="1106" spans="55:69">
      <c r="BC1106" s="50" t="s">
        <v>239</v>
      </c>
      <c r="BD1106" s="51" t="s">
        <v>186</v>
      </c>
      <c r="BM1106" s="1" t="s">
        <v>517</v>
      </c>
      <c r="BN1106" s="67" t="s">
        <v>630</v>
      </c>
      <c r="BO1106" s="81"/>
      <c r="BP1106" s="114"/>
      <c r="BQ1106" s="120"/>
    </row>
    <row r="1107" spans="55:69">
      <c r="BC1107" s="50" t="s">
        <v>240</v>
      </c>
      <c r="BD1107" s="51" t="s">
        <v>269</v>
      </c>
      <c r="BM1107" s="1" t="s">
        <v>518</v>
      </c>
      <c r="BN1107" s="67" t="s">
        <v>631</v>
      </c>
      <c r="BO1107" s="87"/>
      <c r="BP1107" s="114"/>
      <c r="BQ1107" s="113"/>
    </row>
    <row r="1108" spans="55:69">
      <c r="BC1108" s="54" t="s">
        <v>213</v>
      </c>
      <c r="BD1108" s="51" t="s">
        <v>189</v>
      </c>
      <c r="BM1108" s="1" t="s">
        <v>519</v>
      </c>
      <c r="BN1108" s="67" t="s">
        <v>632</v>
      </c>
      <c r="BO1108" s="81"/>
      <c r="BP1108" s="114"/>
      <c r="BQ1108" s="119"/>
    </row>
    <row r="1109" spans="55:69">
      <c r="BC1109" s="54" t="s">
        <v>214</v>
      </c>
      <c r="BD1109" s="51" t="s">
        <v>190</v>
      </c>
      <c r="BM1109" s="1" t="s">
        <v>520</v>
      </c>
      <c r="BN1109" s="67" t="s">
        <v>633</v>
      </c>
      <c r="BO1109" s="81"/>
      <c r="BP1109" s="114"/>
      <c r="BQ1109" s="119"/>
    </row>
    <row r="1110" spans="55:69">
      <c r="BC1110" s="54" t="s">
        <v>215</v>
      </c>
      <c r="BD1110" s="51" t="s">
        <v>273</v>
      </c>
      <c r="BM1110" s="1" t="s">
        <v>521</v>
      </c>
      <c r="BN1110" s="67" t="s">
        <v>634</v>
      </c>
      <c r="BO1110" s="81"/>
      <c r="BP1110" s="114"/>
      <c r="BQ1110" s="119"/>
    </row>
    <row r="1111" spans="55:69">
      <c r="BC1111" s="54" t="s">
        <v>216</v>
      </c>
      <c r="BD1111" s="51" t="s">
        <v>192</v>
      </c>
      <c r="BM1111" s="1" t="s">
        <v>522</v>
      </c>
      <c r="BN1111" s="67" t="s">
        <v>634</v>
      </c>
      <c r="BO1111" s="81"/>
      <c r="BP1111" s="114"/>
      <c r="BQ1111" s="113"/>
    </row>
    <row r="1112" spans="55:69">
      <c r="BC1112" s="54" t="s">
        <v>217</v>
      </c>
      <c r="BD1112" s="51" t="s">
        <v>193</v>
      </c>
      <c r="BM1112" s="1" t="s">
        <v>523</v>
      </c>
      <c r="BN1112" s="67" t="s">
        <v>635</v>
      </c>
      <c r="BO1112" s="81"/>
      <c r="BP1112" s="114"/>
      <c r="BQ1112" s="119"/>
    </row>
    <row r="1113" spans="55:69">
      <c r="BC1113" s="54" t="s">
        <v>218</v>
      </c>
      <c r="BD1113" s="51" t="s">
        <v>274</v>
      </c>
      <c r="BM1113" s="1" t="s">
        <v>524</v>
      </c>
      <c r="BN1113" s="67" t="s">
        <v>636</v>
      </c>
      <c r="BO1113" s="81"/>
      <c r="BP1113" s="114"/>
      <c r="BQ1113" s="113"/>
    </row>
    <row r="1114" spans="55:69">
      <c r="BC1114" s="54" t="s">
        <v>219</v>
      </c>
      <c r="BD1114" s="51" t="s">
        <v>275</v>
      </c>
      <c r="BM1114" s="1" t="s">
        <v>525</v>
      </c>
      <c r="BN1114" s="67" t="s">
        <v>637</v>
      </c>
      <c r="BO1114" s="81"/>
      <c r="BP1114" s="114"/>
      <c r="BQ1114" s="113"/>
    </row>
    <row r="1115" spans="55:69">
      <c r="BC1115" s="54" t="s">
        <v>220</v>
      </c>
      <c r="BD1115" s="51" t="s">
        <v>196</v>
      </c>
      <c r="BM1115" s="1" t="s">
        <v>526</v>
      </c>
      <c r="BN1115" s="67" t="s">
        <v>638</v>
      </c>
      <c r="BO1115" s="81"/>
      <c r="BP1115" s="114"/>
      <c r="BQ1115" s="113"/>
    </row>
    <row r="1116" spans="55:69">
      <c r="BC1116" s="62" t="s">
        <v>221</v>
      </c>
      <c r="BD1116" s="51" t="s">
        <v>276</v>
      </c>
      <c r="BM1116" s="1" t="s">
        <v>527</v>
      </c>
      <c r="BN1116" s="67" t="s">
        <v>639</v>
      </c>
      <c r="BO1116" s="84"/>
      <c r="BP1116" s="114"/>
      <c r="BQ1116" s="113"/>
    </row>
    <row r="1117" spans="55:69">
      <c r="BC1117" s="62" t="s">
        <v>222</v>
      </c>
      <c r="BD1117" s="51" t="s">
        <v>198</v>
      </c>
      <c r="BM1117" s="1" t="s">
        <v>528</v>
      </c>
      <c r="BN1117" s="67" t="s">
        <v>640</v>
      </c>
      <c r="BO1117" s="84"/>
      <c r="BP1117" s="123"/>
      <c r="BQ1117" s="120"/>
    </row>
    <row r="1118" spans="55:69">
      <c r="BC1118" s="62" t="s">
        <v>223</v>
      </c>
      <c r="BD1118" s="51" t="s">
        <v>199</v>
      </c>
      <c r="BM1118" s="1" t="s">
        <v>529</v>
      </c>
      <c r="BN1118" s="67" t="s">
        <v>641</v>
      </c>
      <c r="BO1118" s="84"/>
      <c r="BP1118" s="114"/>
      <c r="BQ1118" s="120"/>
    </row>
    <row r="1119" spans="55:69">
      <c r="BC1119" s="62" t="s">
        <v>224</v>
      </c>
      <c r="BD1119" s="51" t="s">
        <v>277</v>
      </c>
      <c r="BM1119" s="1" t="s">
        <v>530</v>
      </c>
      <c r="BN1119" s="67" t="s">
        <v>642</v>
      </c>
      <c r="BO1119" s="90"/>
      <c r="BP1119" s="123"/>
      <c r="BQ1119" s="120"/>
    </row>
    <row r="1120" spans="55:69">
      <c r="BC1120" s="62" t="s">
        <v>225</v>
      </c>
      <c r="BD1120" s="51" t="s">
        <v>278</v>
      </c>
      <c r="BM1120" s="1" t="s">
        <v>531</v>
      </c>
      <c r="BN1120" s="67" t="s">
        <v>643</v>
      </c>
      <c r="BO1120" s="90"/>
      <c r="BP1120" s="112"/>
      <c r="BQ1120" s="113"/>
    </row>
    <row r="1121" spans="55:69">
      <c r="BC1121" s="62" t="s">
        <v>226</v>
      </c>
      <c r="BD1121" s="51" t="s">
        <v>279</v>
      </c>
      <c r="BM1121" s="1" t="s">
        <v>532</v>
      </c>
      <c r="BN1121" s="67" t="s">
        <v>644</v>
      </c>
      <c r="BO1121" s="83"/>
      <c r="BP1121" s="112"/>
      <c r="BQ1121" s="121"/>
    </row>
    <row r="1122" spans="55:69">
      <c r="BC1122" s="62" t="s">
        <v>227</v>
      </c>
      <c r="BD1122" s="51" t="s">
        <v>285</v>
      </c>
      <c r="BE1122" s="66" t="s">
        <v>6</v>
      </c>
      <c r="BM1122" s="1" t="s">
        <v>533</v>
      </c>
      <c r="BN1122" s="67" t="s">
        <v>645</v>
      </c>
      <c r="BO1122" s="90"/>
      <c r="BP1122" s="112"/>
      <c r="BQ1122" s="121"/>
    </row>
    <row r="1123" spans="55:69">
      <c r="BC1123" s="62" t="s">
        <v>228</v>
      </c>
      <c r="BD1123" s="51" t="s">
        <v>280</v>
      </c>
      <c r="BE1123" s="66" t="s">
        <v>252</v>
      </c>
      <c r="BM1123" s="1" t="s">
        <v>534</v>
      </c>
      <c r="BN1123" s="67" t="s">
        <v>646</v>
      </c>
      <c r="BO1123" s="89"/>
      <c r="BP1123" s="13"/>
    </row>
    <row r="1124" spans="55:69">
      <c r="BC1124" s="62" t="s">
        <v>229</v>
      </c>
      <c r="BD1124" s="51" t="s">
        <v>281</v>
      </c>
      <c r="BE1124" s="66" t="s">
        <v>6</v>
      </c>
      <c r="BM1124" s="1" t="s">
        <v>535</v>
      </c>
      <c r="BN1124" s="67" t="s">
        <v>647</v>
      </c>
      <c r="BO1124" s="90"/>
      <c r="BP1124" s="13"/>
    </row>
    <row r="1125" spans="55:69">
      <c r="BC1125" s="62" t="s">
        <v>230</v>
      </c>
      <c r="BD1125" s="51" t="s">
        <v>282</v>
      </c>
      <c r="BE1125" s="66" t="s">
        <v>6</v>
      </c>
      <c r="BM1125" s="1" t="s">
        <v>536</v>
      </c>
      <c r="BN1125" s="67" t="s">
        <v>648</v>
      </c>
      <c r="BO1125" s="90"/>
      <c r="BP1125" s="13"/>
    </row>
    <row r="1126" spans="55:69">
      <c r="BC1126" s="62" t="s">
        <v>231</v>
      </c>
      <c r="BD1126" s="58" t="s">
        <v>283</v>
      </c>
      <c r="BE1126" s="58" t="s">
        <v>211</v>
      </c>
      <c r="BM1126" s="1" t="s">
        <v>537</v>
      </c>
      <c r="BN1126" s="67" t="s">
        <v>649</v>
      </c>
      <c r="BO1126" s="83"/>
      <c r="BP1126" s="13"/>
    </row>
    <row r="1127" spans="55:69" ht="15.75" thickBot="1">
      <c r="BM1127" s="1" t="s">
        <v>538</v>
      </c>
      <c r="BN1127" s="67" t="s">
        <v>650</v>
      </c>
      <c r="BO1127" s="90"/>
      <c r="BP1127" s="13"/>
    </row>
    <row r="1128" spans="55:69">
      <c r="BC1128" s="251" t="s">
        <v>243</v>
      </c>
      <c r="BD1128" s="252"/>
      <c r="BE1128" s="42" t="s">
        <v>261</v>
      </c>
      <c r="BM1128" s="1" t="s">
        <v>539</v>
      </c>
      <c r="BN1128" s="67" t="s">
        <v>651</v>
      </c>
      <c r="BO1128" s="90"/>
      <c r="BP1128" s="13"/>
    </row>
    <row r="1129" spans="55:69">
      <c r="BC1129" s="50" t="s">
        <v>156</v>
      </c>
      <c r="BD1129" s="59" t="s">
        <v>263</v>
      </c>
      <c r="BE1129" s="44" t="s">
        <v>158</v>
      </c>
      <c r="BM1129" s="1" t="s">
        <v>540</v>
      </c>
      <c r="BN1129" s="67" t="s">
        <v>652</v>
      </c>
      <c r="BO1129" s="83"/>
      <c r="BP1129" s="13"/>
    </row>
    <row r="1130" spans="55:69">
      <c r="BC1130" s="50" t="s">
        <v>156</v>
      </c>
      <c r="BD1130" s="59" t="s">
        <v>263</v>
      </c>
      <c r="BE1130" s="44" t="s">
        <v>159</v>
      </c>
      <c r="BM1130" s="1" t="s">
        <v>541</v>
      </c>
      <c r="BN1130" s="67" t="s">
        <v>653</v>
      </c>
      <c r="BO1130" s="83"/>
      <c r="BP1130" s="13"/>
    </row>
    <row r="1131" spans="55:69">
      <c r="BC1131" s="50" t="s">
        <v>160</v>
      </c>
      <c r="BD1131" s="59" t="s">
        <v>264</v>
      </c>
      <c r="BE1131" s="45" t="s">
        <v>161</v>
      </c>
      <c r="BM1131" s="1" t="s">
        <v>542</v>
      </c>
      <c r="BN1131" s="67" t="s">
        <v>654</v>
      </c>
      <c r="BO1131" s="79"/>
      <c r="BP1131" s="13"/>
    </row>
    <row r="1132" spans="55:69" ht="15.75">
      <c r="BC1132" s="50" t="s">
        <v>160</v>
      </c>
      <c r="BD1132" s="59" t="s">
        <v>264</v>
      </c>
      <c r="BE1132" s="46" t="s">
        <v>162</v>
      </c>
      <c r="BM1132" s="1" t="s">
        <v>543</v>
      </c>
      <c r="BN1132" s="67" t="s">
        <v>655</v>
      </c>
      <c r="BO1132" s="79"/>
      <c r="BP1132" s="13"/>
    </row>
    <row r="1133" spans="55:69" ht="15.75">
      <c r="BC1133" s="50" t="s">
        <v>160</v>
      </c>
      <c r="BD1133" s="59" t="s">
        <v>264</v>
      </c>
      <c r="BE1133" s="46" t="s">
        <v>163</v>
      </c>
      <c r="BM1133" s="1" t="s">
        <v>544</v>
      </c>
      <c r="BN1133" s="67" t="s">
        <v>656</v>
      </c>
      <c r="BO1133" s="79"/>
      <c r="BP1133" s="13"/>
    </row>
    <row r="1134" spans="55:69" ht="15.75">
      <c r="BC1134" s="50" t="s">
        <v>160</v>
      </c>
      <c r="BD1134" s="59" t="s">
        <v>264</v>
      </c>
      <c r="BE1134" s="47" t="s">
        <v>164</v>
      </c>
      <c r="BM1134" s="1" t="s">
        <v>545</v>
      </c>
      <c r="BN1134" s="67" t="s">
        <v>657</v>
      </c>
      <c r="BO1134" s="79"/>
      <c r="BP1134" s="13"/>
    </row>
    <row r="1135" spans="55:69">
      <c r="BC1135" s="50" t="s">
        <v>165</v>
      </c>
      <c r="BD1135" s="8" t="s">
        <v>265</v>
      </c>
      <c r="BE1135" s="48" t="s">
        <v>167</v>
      </c>
      <c r="BM1135" s="1" t="s">
        <v>546</v>
      </c>
      <c r="BN1135" s="67" t="s">
        <v>658</v>
      </c>
      <c r="BO1135" s="93"/>
      <c r="BP1135" s="13"/>
    </row>
    <row r="1136" spans="55:69">
      <c r="BC1136" s="50" t="s">
        <v>165</v>
      </c>
      <c r="BD1136" s="8" t="s">
        <v>265</v>
      </c>
      <c r="BE1136" s="48" t="s">
        <v>168</v>
      </c>
      <c r="BM1136" s="1" t="s">
        <v>547</v>
      </c>
      <c r="BN1136" s="67" t="s">
        <v>659</v>
      </c>
      <c r="BO1136" s="93"/>
      <c r="BP1136" s="13"/>
    </row>
    <row r="1137" spans="55:68" ht="15.75">
      <c r="BC1137" s="50" t="s">
        <v>165</v>
      </c>
      <c r="BD1137" s="8" t="s">
        <v>265</v>
      </c>
      <c r="BE1137" s="49" t="s">
        <v>169</v>
      </c>
      <c r="BM1137" s="1" t="s">
        <v>548</v>
      </c>
      <c r="BN1137" s="67" t="s">
        <v>660</v>
      </c>
      <c r="BO1137" s="93"/>
      <c r="BP1137" s="13"/>
    </row>
    <row r="1138" spans="55:68" ht="15.75">
      <c r="BC1138" s="50" t="s">
        <v>165</v>
      </c>
      <c r="BD1138" s="8" t="s">
        <v>265</v>
      </c>
      <c r="BE1138" s="47" t="s">
        <v>170</v>
      </c>
      <c r="BM1138" s="1" t="s">
        <v>549</v>
      </c>
      <c r="BN1138" s="67" t="s">
        <v>661</v>
      </c>
      <c r="BO1138" s="93"/>
      <c r="BP1138" s="13"/>
    </row>
    <row r="1139" spans="55:68" ht="15.75">
      <c r="BC1139" s="50" t="s">
        <v>165</v>
      </c>
      <c r="BD1139" s="8" t="s">
        <v>265</v>
      </c>
      <c r="BE1139" s="47" t="s">
        <v>171</v>
      </c>
      <c r="BM1139" s="1" t="s">
        <v>550</v>
      </c>
      <c r="BN1139" s="67" t="s">
        <v>662</v>
      </c>
      <c r="BO1139" s="93"/>
      <c r="BP1139" s="13"/>
    </row>
    <row r="1140" spans="55:68" ht="15.75">
      <c r="BC1140" s="50" t="s">
        <v>165</v>
      </c>
      <c r="BD1140" s="8" t="s">
        <v>265</v>
      </c>
      <c r="BE1140" s="47" t="s">
        <v>172</v>
      </c>
      <c r="BM1140" s="1" t="s">
        <v>551</v>
      </c>
      <c r="BN1140" s="67" t="s">
        <v>663</v>
      </c>
      <c r="BO1140" s="93"/>
      <c r="BP1140" s="13"/>
    </row>
    <row r="1141" spans="55:68" ht="31.5">
      <c r="BC1141" s="50" t="s">
        <v>165</v>
      </c>
      <c r="BD1141" s="8" t="s">
        <v>265</v>
      </c>
      <c r="BE1141" s="47" t="s">
        <v>173</v>
      </c>
      <c r="BM1141" s="1" t="s">
        <v>552</v>
      </c>
      <c r="BN1141" s="67" t="s">
        <v>664</v>
      </c>
      <c r="BO1141" s="93"/>
      <c r="BP1141" s="13"/>
    </row>
    <row r="1142" spans="55:68" ht="15.75">
      <c r="BC1142" s="50" t="s">
        <v>165</v>
      </c>
      <c r="BD1142" s="8" t="s">
        <v>265</v>
      </c>
      <c r="BE1142" s="47" t="s">
        <v>174</v>
      </c>
      <c r="BM1142" s="1" t="s">
        <v>553</v>
      </c>
      <c r="BN1142" s="67" t="s">
        <v>665</v>
      </c>
      <c r="BO1142" s="93"/>
      <c r="BP1142" s="13"/>
    </row>
    <row r="1143" spans="55:68" ht="31.5">
      <c r="BC1143" s="50" t="s">
        <v>165</v>
      </c>
      <c r="BD1143" s="8" t="s">
        <v>265</v>
      </c>
      <c r="BE1143" s="47" t="s">
        <v>175</v>
      </c>
      <c r="BM1143" s="1" t="s">
        <v>554</v>
      </c>
      <c r="BN1143" s="67" t="s">
        <v>666</v>
      </c>
      <c r="BO1143" s="79"/>
      <c r="BP1143" s="13"/>
    </row>
    <row r="1144" spans="55:68">
      <c r="BC1144" s="50" t="s">
        <v>176</v>
      </c>
      <c r="BD1144" s="51" t="s">
        <v>177</v>
      </c>
      <c r="BE1144" s="51" t="s">
        <v>177</v>
      </c>
      <c r="BM1144" s="1" t="s">
        <v>329</v>
      </c>
      <c r="BN1144" s="67" t="s">
        <v>667</v>
      </c>
      <c r="BO1144" s="90"/>
      <c r="BP1144" s="13"/>
    </row>
    <row r="1145" spans="55:68" ht="15.75">
      <c r="BC1145" s="50" t="s">
        <v>180</v>
      </c>
      <c r="BD1145" s="51" t="s">
        <v>181</v>
      </c>
      <c r="BE1145" s="64" t="s">
        <v>244</v>
      </c>
      <c r="BN1145" s="67" t="s">
        <v>668</v>
      </c>
      <c r="BO1145" s="94"/>
      <c r="BP1145" s="13"/>
    </row>
    <row r="1146" spans="55:68" ht="15.75">
      <c r="BC1146" s="50" t="s">
        <v>182</v>
      </c>
      <c r="BD1146" s="51" t="s">
        <v>183</v>
      </c>
      <c r="BE1146" s="64" t="s">
        <v>6</v>
      </c>
      <c r="BN1146" s="67" t="s">
        <v>669</v>
      </c>
      <c r="BO1146" s="95"/>
      <c r="BP1146" s="13"/>
    </row>
    <row r="1147" spans="55:68" ht="15.75">
      <c r="BC1147" s="50" t="s">
        <v>184</v>
      </c>
      <c r="BD1147" s="51" t="s">
        <v>72</v>
      </c>
      <c r="BE1147" s="64" t="s">
        <v>245</v>
      </c>
      <c r="BN1147" s="67" t="s">
        <v>670</v>
      </c>
      <c r="BO1147" s="96"/>
      <c r="BP1147" s="13"/>
    </row>
    <row r="1148" spans="55:68" ht="15.75">
      <c r="BC1148" s="50" t="s">
        <v>185</v>
      </c>
      <c r="BD1148" s="51" t="s">
        <v>186</v>
      </c>
      <c r="BE1148" s="64" t="s">
        <v>246</v>
      </c>
      <c r="BN1148" s="67" t="s">
        <v>671</v>
      </c>
      <c r="BO1148" s="96"/>
      <c r="BP1148" s="13"/>
    </row>
    <row r="1149" spans="55:68" ht="15.75">
      <c r="BC1149" s="50" t="s">
        <v>187</v>
      </c>
      <c r="BD1149" s="51" t="s">
        <v>188</v>
      </c>
      <c r="BE1149" s="64" t="s">
        <v>247</v>
      </c>
      <c r="BN1149" s="67" t="s">
        <v>672</v>
      </c>
      <c r="BO1149" s="95"/>
      <c r="BP1149" s="13"/>
    </row>
    <row r="1150" spans="55:68" ht="15.75">
      <c r="BC1150" s="54">
        <v>10</v>
      </c>
      <c r="BD1150" s="51" t="s">
        <v>189</v>
      </c>
      <c r="BE1150" s="64" t="s">
        <v>248</v>
      </c>
      <c r="BN1150" s="67" t="s">
        <v>673</v>
      </c>
      <c r="BO1150" s="80"/>
      <c r="BP1150" s="13"/>
    </row>
    <row r="1151" spans="55:68" ht="15.75">
      <c r="BC1151" s="54">
        <v>10</v>
      </c>
      <c r="BD1151" s="51" t="s">
        <v>189</v>
      </c>
      <c r="BE1151" s="64" t="s">
        <v>833</v>
      </c>
      <c r="BN1151" s="67" t="s">
        <v>674</v>
      </c>
      <c r="BO1151" s="96"/>
      <c r="BP1151" s="13"/>
    </row>
    <row r="1152" spans="55:68" ht="15.75">
      <c r="BC1152" s="54">
        <v>11</v>
      </c>
      <c r="BD1152" s="51" t="s">
        <v>190</v>
      </c>
      <c r="BE1152" s="64" t="s">
        <v>249</v>
      </c>
      <c r="BN1152" s="67" t="s">
        <v>675</v>
      </c>
      <c r="BO1152" s="80"/>
      <c r="BP1152" s="13"/>
    </row>
    <row r="1153" spans="55:68" ht="15.75">
      <c r="BC1153" s="54">
        <v>11</v>
      </c>
      <c r="BD1153" s="51" t="s">
        <v>190</v>
      </c>
      <c r="BE1153" s="64" t="s">
        <v>268</v>
      </c>
      <c r="BN1153" s="67" t="s">
        <v>676</v>
      </c>
      <c r="BO1153" s="80"/>
      <c r="BP1153" s="13"/>
    </row>
    <row r="1154" spans="55:68" ht="15.75">
      <c r="BC1154" s="54">
        <v>12</v>
      </c>
      <c r="BD1154" s="51" t="s">
        <v>266</v>
      </c>
      <c r="BE1154" s="64" t="s">
        <v>250</v>
      </c>
      <c r="BN1154" s="67" t="s">
        <v>677</v>
      </c>
      <c r="BO1154" s="79"/>
      <c r="BP1154" s="13"/>
    </row>
    <row r="1155" spans="55:68" ht="15.75">
      <c r="BC1155" s="54">
        <v>12</v>
      </c>
      <c r="BD1155" s="51" t="s">
        <v>266</v>
      </c>
      <c r="BE1155" s="64" t="s">
        <v>244</v>
      </c>
      <c r="BN1155" s="67" t="s">
        <v>678</v>
      </c>
      <c r="BO1155" s="83"/>
      <c r="BP1155" s="13"/>
    </row>
    <row r="1156" spans="55:68" ht="15.75">
      <c r="BC1156" s="54">
        <v>12</v>
      </c>
      <c r="BD1156" s="51" t="s">
        <v>266</v>
      </c>
      <c r="BE1156" s="64" t="s">
        <v>251</v>
      </c>
      <c r="BN1156" s="67" t="s">
        <v>679</v>
      </c>
      <c r="BO1156" s="83"/>
      <c r="BP1156" s="13"/>
    </row>
    <row r="1157" spans="55:68">
      <c r="BC1157" s="54">
        <v>13</v>
      </c>
      <c r="BD1157" s="51" t="s">
        <v>192</v>
      </c>
      <c r="BE1157" s="51" t="s">
        <v>252</v>
      </c>
      <c r="BN1157" s="67" t="s">
        <v>680</v>
      </c>
      <c r="BO1157" s="83"/>
      <c r="BP1157" s="13"/>
    </row>
    <row r="1158" spans="55:68">
      <c r="BC1158" s="54">
        <v>14</v>
      </c>
      <c r="BD1158" s="51" t="s">
        <v>193</v>
      </c>
      <c r="BE1158" s="51" t="s">
        <v>253</v>
      </c>
      <c r="BN1158" s="67" t="s">
        <v>681</v>
      </c>
      <c r="BO1158" s="83"/>
      <c r="BP1158" s="13"/>
    </row>
    <row r="1159" spans="55:68">
      <c r="BC1159" s="54">
        <v>15</v>
      </c>
      <c r="BD1159" s="51" t="s">
        <v>194</v>
      </c>
      <c r="BE1159" s="51" t="s">
        <v>410</v>
      </c>
      <c r="BN1159" s="67" t="s">
        <v>682</v>
      </c>
      <c r="BO1159" s="83"/>
      <c r="BP1159" s="13"/>
    </row>
    <row r="1160" spans="55:68">
      <c r="BC1160" s="54">
        <v>16</v>
      </c>
      <c r="BD1160" s="51" t="s">
        <v>195</v>
      </c>
      <c r="BE1160" s="51" t="s">
        <v>195</v>
      </c>
      <c r="BN1160" s="67" t="s">
        <v>683</v>
      </c>
      <c r="BO1160" s="83"/>
      <c r="BP1160" s="13"/>
    </row>
    <row r="1161" spans="55:68">
      <c r="BC1161" s="54">
        <v>17</v>
      </c>
      <c r="BD1161" s="51" t="s">
        <v>196</v>
      </c>
      <c r="BE1161" s="65" t="s">
        <v>254</v>
      </c>
      <c r="BN1161" s="67" t="s">
        <v>684</v>
      </c>
      <c r="BO1161" s="81"/>
      <c r="BP1161" s="13"/>
    </row>
    <row r="1162" spans="55:68">
      <c r="BC1162" s="54">
        <v>18</v>
      </c>
      <c r="BD1162" s="51" t="s">
        <v>197</v>
      </c>
      <c r="BE1162" s="65" t="s">
        <v>255</v>
      </c>
      <c r="BN1162" s="67" t="s">
        <v>685</v>
      </c>
      <c r="BO1162" s="81"/>
      <c r="BP1162" s="13"/>
    </row>
    <row r="1163" spans="55:68">
      <c r="BC1163" s="54">
        <v>19</v>
      </c>
      <c r="BD1163" s="51" t="s">
        <v>198</v>
      </c>
      <c r="BE1163" s="51" t="s">
        <v>256</v>
      </c>
      <c r="BN1163" s="67" t="s">
        <v>686</v>
      </c>
      <c r="BO1163" s="81"/>
      <c r="BP1163" s="13"/>
    </row>
    <row r="1164" spans="55:68">
      <c r="BC1164" s="54">
        <v>20</v>
      </c>
      <c r="BD1164" s="51" t="s">
        <v>199</v>
      </c>
      <c r="BE1164" s="51" t="s">
        <v>257</v>
      </c>
      <c r="BN1164" s="67" t="s">
        <v>687</v>
      </c>
      <c r="BO1164" s="83"/>
      <c r="BP1164" s="13"/>
    </row>
    <row r="1165" spans="55:68">
      <c r="BC1165" s="54">
        <v>21</v>
      </c>
      <c r="BD1165" s="51" t="s">
        <v>200</v>
      </c>
      <c r="BE1165" s="51" t="s">
        <v>258</v>
      </c>
      <c r="BN1165" s="67" t="s">
        <v>687</v>
      </c>
      <c r="BO1165" s="90"/>
      <c r="BP1165" s="13"/>
    </row>
    <row r="1166" spans="55:68">
      <c r="BC1166" s="54">
        <v>21</v>
      </c>
      <c r="BD1166" s="51" t="s">
        <v>200</v>
      </c>
      <c r="BE1166" s="51" t="s">
        <v>267</v>
      </c>
      <c r="BN1166" s="67" t="s">
        <v>688</v>
      </c>
      <c r="BO1166" s="83"/>
      <c r="BP1166" s="13"/>
    </row>
    <row r="1167" spans="55:68">
      <c r="BC1167" s="54" t="s">
        <v>225</v>
      </c>
      <c r="BD1167" s="51" t="s">
        <v>284</v>
      </c>
      <c r="BE1167" s="51" t="s">
        <v>259</v>
      </c>
      <c r="BN1167" s="67" t="s">
        <v>689</v>
      </c>
      <c r="BO1167" s="84"/>
      <c r="BP1167" s="13"/>
    </row>
    <row r="1168" spans="55:68">
      <c r="BC1168" s="54">
        <v>23</v>
      </c>
      <c r="BD1168" s="51" t="s">
        <v>279</v>
      </c>
      <c r="BE1168" s="51" t="s">
        <v>260</v>
      </c>
      <c r="BN1168" s="67" t="s">
        <v>690</v>
      </c>
      <c r="BO1168" s="80"/>
      <c r="BP1168" s="13"/>
    </row>
    <row r="1169" spans="55:68">
      <c r="BC1169" s="54" t="s">
        <v>227</v>
      </c>
      <c r="BD1169" s="51" t="s">
        <v>285</v>
      </c>
      <c r="BE1169" s="66" t="s">
        <v>6</v>
      </c>
      <c r="BN1169" s="67" t="s">
        <v>691</v>
      </c>
      <c r="BO1169" s="80"/>
      <c r="BP1169" s="13"/>
    </row>
    <row r="1170" spans="55:68">
      <c r="BC1170" s="54" t="s">
        <v>228</v>
      </c>
      <c r="BD1170" s="51" t="s">
        <v>280</v>
      </c>
      <c r="BE1170" s="66" t="s">
        <v>252</v>
      </c>
      <c r="BN1170" s="67" t="s">
        <v>692</v>
      </c>
      <c r="BO1170" s="80"/>
      <c r="BP1170" s="13"/>
    </row>
    <row r="1171" spans="55:68">
      <c r="BC1171" s="54" t="s">
        <v>229</v>
      </c>
      <c r="BD1171" s="51" t="s">
        <v>281</v>
      </c>
      <c r="BE1171" s="66" t="s">
        <v>6</v>
      </c>
      <c r="BN1171" s="67" t="s">
        <v>693</v>
      </c>
      <c r="BO1171" s="92"/>
      <c r="BP1171" s="13"/>
    </row>
    <row r="1172" spans="55:68">
      <c r="BC1172" s="54" t="s">
        <v>230</v>
      </c>
      <c r="BD1172" s="51" t="s">
        <v>282</v>
      </c>
      <c r="BE1172" s="66" t="s">
        <v>6</v>
      </c>
      <c r="BN1172" s="67" t="s">
        <v>694</v>
      </c>
      <c r="BO1172" s="80"/>
      <c r="BP1172" s="13"/>
    </row>
    <row r="1173" spans="55:68">
      <c r="BC1173" s="57" t="s">
        <v>231</v>
      </c>
      <c r="BD1173" s="58" t="s">
        <v>283</v>
      </c>
      <c r="BE1173" s="58" t="s">
        <v>211</v>
      </c>
      <c r="BN1173" s="67" t="s">
        <v>695</v>
      </c>
      <c r="BO1173" s="80"/>
      <c r="BP1173" s="13"/>
    </row>
    <row r="1174" spans="55:68">
      <c r="BN1174" s="67" t="s">
        <v>696</v>
      </c>
      <c r="BO1174" s="80"/>
      <c r="BP1174" s="13"/>
    </row>
    <row r="1175" spans="55:68">
      <c r="BN1175" s="67" t="s">
        <v>697</v>
      </c>
      <c r="BO1175" s="84"/>
      <c r="BP1175" s="13"/>
    </row>
    <row r="1176" spans="55:68">
      <c r="BN1176" s="67" t="s">
        <v>698</v>
      </c>
      <c r="BO1176" s="90"/>
      <c r="BP1176" s="13"/>
    </row>
    <row r="1177" spans="55:68">
      <c r="BN1177" s="67" t="s">
        <v>699</v>
      </c>
      <c r="BO1177" s="90"/>
      <c r="BP1177" s="13"/>
    </row>
    <row r="1178" spans="55:68">
      <c r="BN1178" s="67" t="s">
        <v>700</v>
      </c>
      <c r="BO1178" s="90"/>
      <c r="BP1178" s="13"/>
    </row>
    <row r="1179" spans="55:68">
      <c r="BN1179" s="67" t="s">
        <v>701</v>
      </c>
      <c r="BO1179" s="81"/>
      <c r="BP1179" s="13"/>
    </row>
    <row r="1180" spans="55:68">
      <c r="BN1180" s="67" t="s">
        <v>702</v>
      </c>
      <c r="BO1180" s="81"/>
      <c r="BP1180" s="13"/>
    </row>
    <row r="1181" spans="55:68">
      <c r="BN1181" s="67" t="s">
        <v>703</v>
      </c>
      <c r="BO1181" s="81"/>
      <c r="BP1181" s="13"/>
    </row>
    <row r="1182" spans="55:68">
      <c r="BN1182" s="67" t="s">
        <v>704</v>
      </c>
      <c r="BO1182" s="81"/>
      <c r="BP1182" s="13"/>
    </row>
    <row r="1183" spans="55:68">
      <c r="BN1183" s="67" t="s">
        <v>704</v>
      </c>
      <c r="BO1183" s="81"/>
      <c r="BP1183" s="13"/>
    </row>
    <row r="1184" spans="55:68">
      <c r="BN1184" s="67" t="s">
        <v>705</v>
      </c>
      <c r="BO1184" s="81"/>
      <c r="BP1184" s="13"/>
    </row>
    <row r="1185" spans="66:68">
      <c r="BN1185" s="67" t="s">
        <v>706</v>
      </c>
      <c r="BO1185" s="81"/>
      <c r="BP1185" s="13"/>
    </row>
    <row r="1186" spans="66:68">
      <c r="BN1186" s="67" t="s">
        <v>707</v>
      </c>
      <c r="BO1186" s="97"/>
      <c r="BP1186" s="13"/>
    </row>
    <row r="1187" spans="66:68">
      <c r="BN1187" s="67" t="s">
        <v>708</v>
      </c>
      <c r="BO1187" s="98"/>
      <c r="BP1187" s="13"/>
    </row>
    <row r="1188" spans="66:68">
      <c r="BN1188" s="67" t="s">
        <v>708</v>
      </c>
      <c r="BO1188" s="97"/>
      <c r="BP1188" s="13"/>
    </row>
    <row r="1189" spans="66:68">
      <c r="BN1189" s="67" t="s">
        <v>709</v>
      </c>
      <c r="BO1189" s="98"/>
      <c r="BP1189" s="13"/>
    </row>
    <row r="1190" spans="66:68">
      <c r="BN1190" s="67" t="s">
        <v>710</v>
      </c>
      <c r="BO1190" s="97"/>
      <c r="BP1190" s="13"/>
    </row>
    <row r="1191" spans="66:68">
      <c r="BN1191" s="67" t="s">
        <v>710</v>
      </c>
      <c r="BO1191" s="97"/>
      <c r="BP1191" s="13"/>
    </row>
    <row r="1192" spans="66:68">
      <c r="BN1192" s="67" t="s">
        <v>711</v>
      </c>
      <c r="BO1192" s="98"/>
      <c r="BP1192" s="13"/>
    </row>
    <row r="1193" spans="66:68">
      <c r="BN1193" s="67" t="s">
        <v>712</v>
      </c>
      <c r="BO1193" s="97"/>
      <c r="BP1193" s="13"/>
    </row>
    <row r="1194" spans="66:68">
      <c r="BN1194" s="67" t="s">
        <v>713</v>
      </c>
      <c r="BO1194" s="99"/>
      <c r="BP1194" s="13"/>
    </row>
    <row r="1195" spans="66:68">
      <c r="BN1195" s="67" t="s">
        <v>714</v>
      </c>
      <c r="BO1195" s="99"/>
      <c r="BP1195" s="13"/>
    </row>
    <row r="1196" spans="66:68">
      <c r="BN1196" s="67" t="s">
        <v>715</v>
      </c>
      <c r="BO1196" s="99"/>
      <c r="BP1196" s="13"/>
    </row>
    <row r="1197" spans="66:68">
      <c r="BN1197" s="67" t="s">
        <v>716</v>
      </c>
      <c r="BO1197" s="99"/>
      <c r="BP1197" s="13"/>
    </row>
    <row r="1198" spans="66:68">
      <c r="BN1198" s="67" t="s">
        <v>717</v>
      </c>
      <c r="BO1198" s="99"/>
      <c r="BP1198" s="13"/>
    </row>
    <row r="1199" spans="66:68">
      <c r="BN1199" s="67" t="s">
        <v>718</v>
      </c>
      <c r="BO1199" s="100"/>
      <c r="BP1199" s="13"/>
    </row>
    <row r="1200" spans="66:68">
      <c r="BN1200" s="67" t="s">
        <v>719</v>
      </c>
      <c r="BO1200" s="81"/>
      <c r="BP1200" s="13"/>
    </row>
    <row r="1201" spans="66:68">
      <c r="BN1201" s="67" t="s">
        <v>720</v>
      </c>
      <c r="BO1201" s="81"/>
      <c r="BP1201" s="13"/>
    </row>
    <row r="1202" spans="66:68">
      <c r="BN1202" s="67" t="s">
        <v>721</v>
      </c>
      <c r="BO1202" s="81"/>
      <c r="BP1202" s="13"/>
    </row>
    <row r="1203" spans="66:68">
      <c r="BN1203" s="67" t="s">
        <v>722</v>
      </c>
      <c r="BO1203" s="81"/>
      <c r="BP1203" s="13"/>
    </row>
    <row r="1204" spans="66:68">
      <c r="BN1204" s="67" t="s">
        <v>723</v>
      </c>
      <c r="BO1204" s="83"/>
      <c r="BP1204" s="13"/>
    </row>
    <row r="1205" spans="66:68">
      <c r="BN1205" s="67" t="s">
        <v>723</v>
      </c>
      <c r="BO1205" s="79"/>
      <c r="BP1205" s="13"/>
    </row>
    <row r="1206" spans="66:68">
      <c r="BN1206" s="67" t="s">
        <v>724</v>
      </c>
      <c r="BO1206" s="81"/>
      <c r="BP1206" s="13"/>
    </row>
    <row r="1207" spans="66:68">
      <c r="BN1207" s="67" t="s">
        <v>725</v>
      </c>
      <c r="BO1207" s="79"/>
      <c r="BP1207" s="13"/>
    </row>
    <row r="1208" spans="66:68">
      <c r="BN1208" s="67" t="s">
        <v>726</v>
      </c>
      <c r="BO1208" s="83"/>
      <c r="BP1208" s="13"/>
    </row>
    <row r="1209" spans="66:68">
      <c r="BN1209" s="67" t="s">
        <v>727</v>
      </c>
      <c r="BO1209" s="90"/>
      <c r="BP1209" s="13"/>
    </row>
    <row r="1210" spans="66:68">
      <c r="BN1210" s="67" t="s">
        <v>728</v>
      </c>
      <c r="BO1210" s="90"/>
      <c r="BP1210" s="13"/>
    </row>
    <row r="1211" spans="66:68">
      <c r="BN1211" s="67" t="s">
        <v>729</v>
      </c>
      <c r="BO1211" s="90"/>
      <c r="BP1211" s="13"/>
    </row>
    <row r="1212" spans="66:68">
      <c r="BN1212" s="67" t="s">
        <v>730</v>
      </c>
      <c r="BO1212" s="101"/>
      <c r="BP1212" s="13"/>
    </row>
    <row r="1213" spans="66:68">
      <c r="BN1213" s="67" t="s">
        <v>730</v>
      </c>
      <c r="BO1213" s="102"/>
      <c r="BP1213" s="13"/>
    </row>
    <row r="1214" spans="66:68">
      <c r="BN1214" s="67" t="s">
        <v>731</v>
      </c>
      <c r="BO1214" s="94"/>
      <c r="BP1214" s="13"/>
    </row>
    <row r="1215" spans="66:68">
      <c r="BN1215" s="67" t="s">
        <v>732</v>
      </c>
      <c r="BO1215" s="103"/>
      <c r="BP1215" s="13"/>
    </row>
    <row r="1216" spans="66:68">
      <c r="BN1216" s="67" t="s">
        <v>733</v>
      </c>
      <c r="BO1216" s="103"/>
      <c r="BP1216" s="13"/>
    </row>
    <row r="1217" spans="66:68">
      <c r="BN1217" s="67" t="s">
        <v>734</v>
      </c>
      <c r="BO1217" s="104"/>
      <c r="BP1217" s="13"/>
    </row>
    <row r="1218" spans="66:68">
      <c r="BN1218" s="67" t="s">
        <v>735</v>
      </c>
      <c r="BO1218" s="104"/>
      <c r="BP1218" s="13"/>
    </row>
    <row r="1219" spans="66:68">
      <c r="BN1219" s="67" t="s">
        <v>736</v>
      </c>
      <c r="BO1219" s="104"/>
      <c r="BP1219" s="13"/>
    </row>
    <row r="1220" spans="66:68">
      <c r="BN1220" s="67" t="s">
        <v>737</v>
      </c>
      <c r="BO1220" s="94"/>
      <c r="BP1220" s="13"/>
    </row>
    <row r="1221" spans="66:68">
      <c r="BN1221" s="67" t="s">
        <v>738</v>
      </c>
      <c r="BO1221" s="102"/>
      <c r="BP1221" s="13"/>
    </row>
    <row r="1222" spans="66:68">
      <c r="BN1222" s="67" t="s">
        <v>739</v>
      </c>
      <c r="BO1222" s="102"/>
      <c r="BP1222" s="13"/>
    </row>
    <row r="1223" spans="66:68">
      <c r="BN1223" s="67" t="s">
        <v>740</v>
      </c>
      <c r="BO1223" s="102"/>
      <c r="BP1223" s="13"/>
    </row>
    <row r="1224" spans="66:68">
      <c r="BN1224" s="67" t="s">
        <v>741</v>
      </c>
      <c r="BO1224" s="102"/>
      <c r="BP1224" s="13"/>
    </row>
    <row r="1225" spans="66:68">
      <c r="BN1225" s="67" t="s">
        <v>742</v>
      </c>
      <c r="BO1225" s="102"/>
      <c r="BP1225" s="13"/>
    </row>
    <row r="1226" spans="66:68">
      <c r="BN1226" s="67" t="s">
        <v>743</v>
      </c>
      <c r="BO1226" s="102"/>
      <c r="BP1226" s="13"/>
    </row>
    <row r="1227" spans="66:68">
      <c r="BN1227" s="67" t="s">
        <v>744</v>
      </c>
      <c r="BO1227" s="105"/>
      <c r="BP1227" s="13"/>
    </row>
    <row r="1228" spans="66:68">
      <c r="BN1228" s="67" t="s">
        <v>745</v>
      </c>
      <c r="BO1228" s="101"/>
      <c r="BP1228" s="13"/>
    </row>
    <row r="1229" spans="66:68">
      <c r="BN1229" s="67" t="s">
        <v>746</v>
      </c>
      <c r="BO1229" s="101"/>
      <c r="BP1229" s="13"/>
    </row>
    <row r="1230" spans="66:68">
      <c r="BN1230" s="67" t="s">
        <v>747</v>
      </c>
      <c r="BO1230" s="101"/>
      <c r="BP1230" s="13"/>
    </row>
    <row r="1231" spans="66:68">
      <c r="BN1231" s="67" t="s">
        <v>748</v>
      </c>
      <c r="BO1231" s="101"/>
      <c r="BP1231" s="13"/>
    </row>
    <row r="1232" spans="66:68">
      <c r="BN1232" s="67" t="s">
        <v>749</v>
      </c>
      <c r="BO1232" s="106"/>
      <c r="BP1232" s="13"/>
    </row>
    <row r="1233" spans="66:68">
      <c r="BN1233" s="67" t="s">
        <v>750</v>
      </c>
      <c r="BO1233" s="107"/>
      <c r="BP1233" s="13"/>
    </row>
    <row r="1234" spans="66:68">
      <c r="BN1234" s="67" t="s">
        <v>751</v>
      </c>
      <c r="BO1234" s="102"/>
      <c r="BP1234" s="13"/>
    </row>
    <row r="1235" spans="66:68">
      <c r="BN1235" s="67" t="s">
        <v>752</v>
      </c>
      <c r="BO1235" s="102"/>
      <c r="BP1235" s="13"/>
    </row>
    <row r="1236" spans="66:68">
      <c r="BN1236" s="67" t="s">
        <v>753</v>
      </c>
      <c r="BO1236" s="102"/>
      <c r="BP1236" s="13"/>
    </row>
    <row r="1237" spans="66:68">
      <c r="BN1237" s="67" t="s">
        <v>754</v>
      </c>
      <c r="BO1237" s="102"/>
      <c r="BP1237" s="13"/>
    </row>
    <row r="1238" spans="66:68">
      <c r="BN1238" s="67" t="s">
        <v>755</v>
      </c>
      <c r="BO1238" s="102"/>
      <c r="BP1238" s="13"/>
    </row>
    <row r="1239" spans="66:68">
      <c r="BN1239" s="67" t="s">
        <v>756</v>
      </c>
      <c r="BO1239" s="102"/>
      <c r="BP1239" s="13"/>
    </row>
    <row r="1240" spans="66:68">
      <c r="BN1240" s="67" t="s">
        <v>757</v>
      </c>
      <c r="BO1240" s="102"/>
      <c r="BP1240" s="13"/>
    </row>
    <row r="1241" spans="66:68">
      <c r="BN1241" s="67" t="s">
        <v>758</v>
      </c>
      <c r="BO1241" s="102"/>
      <c r="BP1241" s="13"/>
    </row>
    <row r="1242" spans="66:68">
      <c r="BN1242" s="67" t="s">
        <v>759</v>
      </c>
      <c r="BO1242" s="102"/>
      <c r="BP1242" s="13"/>
    </row>
    <row r="1243" spans="66:68">
      <c r="BN1243" s="67" t="s">
        <v>760</v>
      </c>
      <c r="BO1243" s="102"/>
      <c r="BP1243" s="13"/>
    </row>
    <row r="1244" spans="66:68">
      <c r="BN1244" s="67" t="s">
        <v>761</v>
      </c>
      <c r="BO1244" s="102"/>
      <c r="BP1244" s="13"/>
    </row>
    <row r="1245" spans="66:68">
      <c r="BN1245" s="67" t="s">
        <v>762</v>
      </c>
      <c r="BO1245" s="108"/>
      <c r="BP1245" s="13"/>
    </row>
    <row r="1246" spans="66:68">
      <c r="BN1246" s="67" t="s">
        <v>763</v>
      </c>
      <c r="BO1246" s="108"/>
      <c r="BP1246" s="13"/>
    </row>
    <row r="1247" spans="66:68">
      <c r="BN1247" s="67" t="s">
        <v>764</v>
      </c>
      <c r="BO1247" s="104"/>
      <c r="BP1247" s="13"/>
    </row>
    <row r="1248" spans="66:68">
      <c r="BN1248" s="67" t="s">
        <v>765</v>
      </c>
      <c r="BO1248" s="104"/>
      <c r="BP1248" s="13"/>
    </row>
    <row r="1249" spans="66:68">
      <c r="BN1249" s="67" t="s">
        <v>766</v>
      </c>
      <c r="BO1249" s="101"/>
      <c r="BP1249" s="13"/>
    </row>
    <row r="1250" spans="66:68">
      <c r="BN1250" s="67" t="s">
        <v>767</v>
      </c>
      <c r="BO1250" s="101"/>
      <c r="BP1250" s="13"/>
    </row>
    <row r="1251" spans="66:68">
      <c r="BN1251" s="67" t="s">
        <v>768</v>
      </c>
      <c r="BO1251" s="104"/>
      <c r="BP1251" s="13"/>
    </row>
    <row r="1252" spans="66:68">
      <c r="BN1252" s="67" t="s">
        <v>769</v>
      </c>
      <c r="BO1252" s="104"/>
      <c r="BP1252" s="13"/>
    </row>
    <row r="1253" spans="66:68">
      <c r="BN1253" s="67" t="s">
        <v>770</v>
      </c>
      <c r="BO1253" s="82"/>
      <c r="BP1253" s="13"/>
    </row>
    <row r="1254" spans="66:68">
      <c r="BN1254" s="67" t="s">
        <v>771</v>
      </c>
      <c r="BO1254" s="82"/>
      <c r="BP1254" s="13"/>
    </row>
    <row r="1255" spans="66:68">
      <c r="BN1255" s="67" t="s">
        <v>772</v>
      </c>
      <c r="BO1255" s="87"/>
      <c r="BP1255" s="13"/>
    </row>
    <row r="1256" spans="66:68">
      <c r="BN1256" s="67" t="s">
        <v>773</v>
      </c>
      <c r="BO1256" s="82"/>
      <c r="BP1256" s="13"/>
    </row>
    <row r="1257" spans="66:68">
      <c r="BN1257" s="67" t="s">
        <v>774</v>
      </c>
      <c r="BO1257" s="82"/>
      <c r="BP1257" s="13"/>
    </row>
    <row r="1258" spans="66:68">
      <c r="BN1258" s="67" t="s">
        <v>775</v>
      </c>
      <c r="BO1258" s="92"/>
      <c r="BP1258" s="13"/>
    </row>
    <row r="1259" spans="66:68">
      <c r="BN1259" s="67" t="s">
        <v>776</v>
      </c>
      <c r="BO1259" s="82"/>
      <c r="BP1259" s="13"/>
    </row>
    <row r="1260" spans="66:68">
      <c r="BN1260" s="67" t="s">
        <v>777</v>
      </c>
      <c r="BO1260" s="92"/>
      <c r="BP1260" s="13"/>
    </row>
    <row r="1261" spans="66:68">
      <c r="BN1261" s="67" t="s">
        <v>778</v>
      </c>
      <c r="BO1261" s="79"/>
      <c r="BP1261" s="13"/>
    </row>
    <row r="1262" spans="66:68">
      <c r="BN1262" s="67" t="s">
        <v>779</v>
      </c>
      <c r="BO1262" s="79"/>
      <c r="BP1262" s="13"/>
    </row>
    <row r="1263" spans="66:68">
      <c r="BN1263" s="67" t="s">
        <v>780</v>
      </c>
      <c r="BO1263" s="79"/>
      <c r="BP1263" s="13"/>
    </row>
    <row r="1264" spans="66:68">
      <c r="BN1264" s="67" t="s">
        <v>781</v>
      </c>
      <c r="BO1264" s="79"/>
      <c r="BP1264" s="13"/>
    </row>
    <row r="1265" spans="66:68">
      <c r="BN1265" s="67" t="s">
        <v>782</v>
      </c>
      <c r="BO1265" s="79"/>
      <c r="BP1265" s="13"/>
    </row>
    <row r="1266" spans="66:68">
      <c r="BN1266" s="67" t="s">
        <v>783</v>
      </c>
      <c r="BO1266" s="79"/>
      <c r="BP1266" s="13"/>
    </row>
    <row r="1267" spans="66:68">
      <c r="BN1267" s="67" t="s">
        <v>784</v>
      </c>
      <c r="BO1267" s="79"/>
      <c r="BP1267" s="13"/>
    </row>
    <row r="1268" spans="66:68">
      <c r="BN1268" s="67" t="s">
        <v>785</v>
      </c>
      <c r="BO1268" s="79"/>
      <c r="BP1268" s="13"/>
    </row>
    <row r="1269" spans="66:68">
      <c r="BN1269" s="67" t="s">
        <v>786</v>
      </c>
      <c r="BO1269" s="101"/>
      <c r="BP1269" s="13"/>
    </row>
    <row r="1270" spans="66:68">
      <c r="BN1270" s="67" t="s">
        <v>787</v>
      </c>
      <c r="BO1270" s="109"/>
      <c r="BP1270" s="13"/>
    </row>
    <row r="1271" spans="66:68">
      <c r="BO1271" s="79"/>
      <c r="BP1271" s="13"/>
    </row>
  </sheetData>
  <sortState ref="BA1001:BB1085">
    <sortCondition ref="BB1001"/>
  </sortState>
  <dataConsolidate/>
  <mergeCells count="238">
    <mergeCell ref="L22:N22"/>
    <mergeCell ref="L24:N24"/>
    <mergeCell ref="W16:X16"/>
    <mergeCell ref="F18:G18"/>
    <mergeCell ref="F37:G37"/>
    <mergeCell ref="L37:N37"/>
    <mergeCell ref="I31:J31"/>
    <mergeCell ref="I35:J35"/>
    <mergeCell ref="L29:N29"/>
    <mergeCell ref="L26:N26"/>
    <mergeCell ref="L36:N36"/>
    <mergeCell ref="I36:J36"/>
    <mergeCell ref="B18:B19"/>
    <mergeCell ref="A21:A24"/>
    <mergeCell ref="B21:B24"/>
    <mergeCell ref="F22:G22"/>
    <mergeCell ref="F23:G23"/>
    <mergeCell ref="F24:G24"/>
    <mergeCell ref="I24:J24"/>
    <mergeCell ref="I23:J23"/>
    <mergeCell ref="I22:J22"/>
    <mergeCell ref="N13:O13"/>
    <mergeCell ref="P13:Y13"/>
    <mergeCell ref="Q9:S11"/>
    <mergeCell ref="A12:Y12"/>
    <mergeCell ref="Y15:Y17"/>
    <mergeCell ref="B15:B17"/>
    <mergeCell ref="C15:V15"/>
    <mergeCell ref="C16:C17"/>
    <mergeCell ref="D16:D17"/>
    <mergeCell ref="A14:Y14"/>
    <mergeCell ref="A15:A17"/>
    <mergeCell ref="W15:X15"/>
    <mergeCell ref="B13:C13"/>
    <mergeCell ref="E13:H13"/>
    <mergeCell ref="B11:I11"/>
    <mergeCell ref="B1:T1"/>
    <mergeCell ref="A2:U2"/>
    <mergeCell ref="A3:U3"/>
    <mergeCell ref="A4:U4"/>
    <mergeCell ref="A6:Y6"/>
    <mergeCell ref="K7:M7"/>
    <mergeCell ref="O7:T7"/>
    <mergeCell ref="U7:V7"/>
    <mergeCell ref="W7:Y7"/>
    <mergeCell ref="W2:Y2"/>
    <mergeCell ref="W3:X3"/>
    <mergeCell ref="B7:H7"/>
    <mergeCell ref="X5:Y5"/>
    <mergeCell ref="A8:Y8"/>
    <mergeCell ref="I16:J17"/>
    <mergeCell ref="L18:N18"/>
    <mergeCell ref="L21:N21"/>
    <mergeCell ref="I20:J20"/>
    <mergeCell ref="T9:Y10"/>
    <mergeCell ref="T11:Y11"/>
    <mergeCell ref="E16:E17"/>
    <mergeCell ref="F21:G21"/>
    <mergeCell ref="I18:J18"/>
    <mergeCell ref="I21:J21"/>
    <mergeCell ref="F16:G17"/>
    <mergeCell ref="H16:H17"/>
    <mergeCell ref="K16:K17"/>
    <mergeCell ref="L16:N17"/>
    <mergeCell ref="K10:P10"/>
    <mergeCell ref="K11:P11"/>
    <mergeCell ref="B10:I10"/>
    <mergeCell ref="A9:I9"/>
    <mergeCell ref="O16:T16"/>
    <mergeCell ref="U16:V16"/>
    <mergeCell ref="A18:A19"/>
    <mergeCell ref="J9:P9"/>
    <mergeCell ref="J13:M13"/>
    <mergeCell ref="C70:Y70"/>
    <mergeCell ref="A69:B69"/>
    <mergeCell ref="A70:B70"/>
    <mergeCell ref="N67:O67"/>
    <mergeCell ref="P66:Q66"/>
    <mergeCell ref="F20:G20"/>
    <mergeCell ref="L20:N20"/>
    <mergeCell ref="C64:C65"/>
    <mergeCell ref="D64:D65"/>
    <mergeCell ref="E64:E65"/>
    <mergeCell ref="F64:F65"/>
    <mergeCell ref="G64:H65"/>
    <mergeCell ref="I64:I65"/>
    <mergeCell ref="J64:J65"/>
    <mergeCell ref="K63:K65"/>
    <mergeCell ref="F25:G25"/>
    <mergeCell ref="F35:G35"/>
    <mergeCell ref="F31:G31"/>
    <mergeCell ref="F38:G38"/>
    <mergeCell ref="L65:M65"/>
    <mergeCell ref="L25:N25"/>
    <mergeCell ref="N66:O66"/>
    <mergeCell ref="I25:J25"/>
    <mergeCell ref="F36:G36"/>
    <mergeCell ref="P67:Q67"/>
    <mergeCell ref="Y64:Y65"/>
    <mergeCell ref="N65:O65"/>
    <mergeCell ref="P65:Q65"/>
    <mergeCell ref="L64:Q64"/>
    <mergeCell ref="L66:M66"/>
    <mergeCell ref="L67:M67"/>
    <mergeCell ref="A62:J62"/>
    <mergeCell ref="K62:Y62"/>
    <mergeCell ref="A63:E63"/>
    <mergeCell ref="L63:Y63"/>
    <mergeCell ref="A64:B65"/>
    <mergeCell ref="A67:B67"/>
    <mergeCell ref="R64:V64"/>
    <mergeCell ref="W64:X65"/>
    <mergeCell ref="W66:X66"/>
    <mergeCell ref="W67:X67"/>
    <mergeCell ref="I38:J38"/>
    <mergeCell ref="I37:J37"/>
    <mergeCell ref="A61:Y61"/>
    <mergeCell ref="F63:J63"/>
    <mergeCell ref="B25:B30"/>
    <mergeCell ref="A25:A30"/>
    <mergeCell ref="F26:G26"/>
    <mergeCell ref="L38:N38"/>
    <mergeCell ref="I26:J26"/>
    <mergeCell ref="I27:J27"/>
    <mergeCell ref="I28:J28"/>
    <mergeCell ref="I29:J29"/>
    <mergeCell ref="I30:J30"/>
    <mergeCell ref="L30:N30"/>
    <mergeCell ref="L28:N28"/>
    <mergeCell ref="F27:G27"/>
    <mergeCell ref="F28:G28"/>
    <mergeCell ref="F29:G29"/>
    <mergeCell ref="F30:G30"/>
    <mergeCell ref="L27:N27"/>
    <mergeCell ref="L41:N41"/>
    <mergeCell ref="B42:B45"/>
    <mergeCell ref="A42:A45"/>
    <mergeCell ref="F42:G42"/>
    <mergeCell ref="BC1128:BD1128"/>
    <mergeCell ref="BC1029:BF1029"/>
    <mergeCell ref="BC1031:BC1032"/>
    <mergeCell ref="BD1031:BD1032"/>
    <mergeCell ref="BC1033:BC1036"/>
    <mergeCell ref="BD1033:BD1036"/>
    <mergeCell ref="BF1033:BF1036"/>
    <mergeCell ref="BC1037:BC1045"/>
    <mergeCell ref="BD1037:BD1045"/>
    <mergeCell ref="A68:Y68"/>
    <mergeCell ref="C69:Y69"/>
    <mergeCell ref="A66:B66"/>
    <mergeCell ref="S65:T65"/>
    <mergeCell ref="B31:B34"/>
    <mergeCell ref="A31:A34"/>
    <mergeCell ref="F32:G32"/>
    <mergeCell ref="F33:G33"/>
    <mergeCell ref="F34:G34"/>
    <mergeCell ref="L31:N31"/>
    <mergeCell ref="I32:J32"/>
    <mergeCell ref="I33:J33"/>
    <mergeCell ref="I34:J34"/>
    <mergeCell ref="L32:N32"/>
    <mergeCell ref="L33:N33"/>
    <mergeCell ref="L34:N34"/>
    <mergeCell ref="L35:N35"/>
    <mergeCell ref="L40:N40"/>
    <mergeCell ref="F40:G40"/>
    <mergeCell ref="F39:G39"/>
    <mergeCell ref="I39:J39"/>
    <mergeCell ref="L39:N39"/>
    <mergeCell ref="F41:G41"/>
    <mergeCell ref="I41:J41"/>
    <mergeCell ref="F43:G43"/>
    <mergeCell ref="I42:J42"/>
    <mergeCell ref="F44:G44"/>
    <mergeCell ref="F45:G45"/>
    <mergeCell ref="I43:J43"/>
    <mergeCell ref="I44:J44"/>
    <mergeCell ref="I45:J45"/>
    <mergeCell ref="L42:N42"/>
    <mergeCell ref="L43:N43"/>
    <mergeCell ref="L44:N44"/>
    <mergeCell ref="L45:N45"/>
    <mergeCell ref="B46:B47"/>
    <mergeCell ref="A46:A47"/>
    <mergeCell ref="F46:G46"/>
    <mergeCell ref="F47:G47"/>
    <mergeCell ref="I46:J46"/>
    <mergeCell ref="I47:J47"/>
    <mergeCell ref="L46:N46"/>
    <mergeCell ref="L47:N47"/>
    <mergeCell ref="F48:G48"/>
    <mergeCell ref="I48:J48"/>
    <mergeCell ref="I57:J57"/>
    <mergeCell ref="L56:N56"/>
    <mergeCell ref="L57:N57"/>
    <mergeCell ref="B49:B50"/>
    <mergeCell ref="F49:G49"/>
    <mergeCell ref="I49:J49"/>
    <mergeCell ref="L49:N49"/>
    <mergeCell ref="A49:A50"/>
    <mergeCell ref="F50:G50"/>
    <mergeCell ref="I50:J50"/>
    <mergeCell ref="L50:N50"/>
    <mergeCell ref="B51:B53"/>
    <mergeCell ref="A51:A53"/>
    <mergeCell ref="F51:G51"/>
    <mergeCell ref="I51:J51"/>
    <mergeCell ref="L51:N51"/>
    <mergeCell ref="F52:G52"/>
    <mergeCell ref="I52:J52"/>
    <mergeCell ref="L52:N52"/>
    <mergeCell ref="F53:G53"/>
    <mergeCell ref="I53:J53"/>
    <mergeCell ref="L53:N53"/>
    <mergeCell ref="B59:B60"/>
    <mergeCell ref="A59:A60"/>
    <mergeCell ref="F59:G59"/>
    <mergeCell ref="I59:J59"/>
    <mergeCell ref="L59:N59"/>
    <mergeCell ref="F60:G60"/>
    <mergeCell ref="I60:J60"/>
    <mergeCell ref="L60:N60"/>
    <mergeCell ref="B54:B55"/>
    <mergeCell ref="A54:A55"/>
    <mergeCell ref="F54:G54"/>
    <mergeCell ref="F55:G55"/>
    <mergeCell ref="I55:J55"/>
    <mergeCell ref="I54:J54"/>
    <mergeCell ref="L54:N54"/>
    <mergeCell ref="L55:N55"/>
    <mergeCell ref="A56:A58"/>
    <mergeCell ref="B56:B58"/>
    <mergeCell ref="F58:G58"/>
    <mergeCell ref="I58:J58"/>
    <mergeCell ref="L58:N58"/>
    <mergeCell ref="F56:G56"/>
    <mergeCell ref="F57:G57"/>
    <mergeCell ref="I56:J56"/>
  </mergeCells>
  <dataValidations xWindow="465" yWindow="267" count="29">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$BC$1099:$BC$1126</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$BI$1030:$BI$1073</formula1>
    </dataValidation>
    <dataValidation type="list" allowBlank="1" showInputMessage="1" showErrorMessage="1" sqref="B13:C13">
      <formula1>$BK$1030:$BK$1033</formula1>
    </dataValidation>
    <dataValidation type="list" allowBlank="1" showInputMessage="1" showErrorMessage="1" sqref="B18">
      <formula1>FINES</formula1>
    </dataValidation>
    <dataValidation type="list" allowBlank="1" showInputMessage="1" showErrorMessage="1" sqref="E13">
      <formula1>$BL$1031:$BL$1058</formula1>
    </dataValidation>
    <dataValidation type="list" allowBlank="1" showInputMessage="1" showErrorMessage="1" sqref="J13">
      <formula1>$BM$1031:$BM$1143</formula1>
    </dataValidation>
    <dataValidation type="list" allowBlank="1" showInputMessage="1" showErrorMessage="1" sqref="B10:I10">
      <formula1>$BG$1030:$BG$1034</formula1>
    </dataValidation>
    <dataValidation type="list" allowBlank="1" showInputMessage="1" showErrorMessage="1" sqref="B11:D11">
      <formula1>$BH$1030:$BH$1099</formula1>
    </dataValidation>
    <dataValidation type="list" allowBlank="1" showInputMessage="1" showErrorMessage="1" sqref="T9 T11">
      <formula1>$BO$1029:$BO$1035</formula1>
    </dataValidation>
    <dataValidation type="list" allowBlank="1" showInputMessage="1" showErrorMessage="1" sqref="G66:G67 S66:S67">
      <formula1>$AH$6:$AH$21</formula1>
    </dataValidation>
    <dataValidation type="list" allowBlank="1" showInputMessage="1" showErrorMessage="1" error="!!Debe elegir la dimennsión que mide el indicador!!" prompt="!!Seleccione la dimensión que mide el indicador!!" sqref="J18:J19 I18:I60">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36:G38 F22:F60 F18:G21 G25">
      <formula1>$AE$6:$AE$10</formula1>
    </dataValidation>
    <dataValidation type="list" allowBlank="1" showInputMessage="1" showErrorMessage="1" error="!! Sólo debe seleccionar el Nombre de su Dependencia o Secretaría!!" sqref="O7:T7">
      <formula1>$BJ$1030:$BJ$1050</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$BN$1030:$BN$1270</formula1>
    </dataValidation>
    <dataValidation type="custom" allowBlank="1" showInputMessage="1" showErrorMessage="1" error="!!No modifique esta información!!" sqref="A66:B67">
      <formula1>0</formula1>
    </dataValidation>
    <dataValidation type="custom" allowBlank="1" showInputMessage="1" showErrorMessage="1" error="!! No modifique esta información !!" sqref="A6:Y6 A7 I7 N7 U7:V7 A8:Y8 A9:P9 Q9:S11 J10:J11 A10:A11 A12:Y12 A13 D13 I13 N13:O13 A14:Y17 A61:Y65 A68:Y68 E66:E67 P66:Q67 V66:Y67 J66:K67">
      <formula1>0</formula1>
    </dataValidation>
    <dataValidation type="list" allowBlank="1" showInputMessage="1" showErrorMessage="1" error="!!Debe seleccionar de la lista la frecuencia que mide el indicador!!" prompt="!!Seleccione la frecuencia para medir el indicador!!" sqref="M18:N21 L18:L60 M23:N23 M48:N48 M36:N36 M25:N25">
      <formula1>$Z$6:$Z$13</formula1>
    </dataValidation>
    <dataValidation type="list" allowBlank="1" showInputMessage="1" showErrorMessage="1" error="No puede cambiar el Nombre del  Programa, sólo ebe seleccionarlo.  " sqref="B7:H7">
      <formula1>$BB$1030:$BB$1099</formula1>
    </dataValidation>
    <dataValidation type="list" allowBlank="1" showInputMessage="1" showErrorMessage="1" error="!!Debe seleccionar de la lista el sentido de medición del indicador!!!!" prompt="!!Seleccione el sentido de medición del indicador!!" sqref="K18:K60">
      <formula1>$AF$6:$AF$7</formula1>
    </dataValidation>
    <dataValidation allowBlank="1" showInputMessage="1" showErrorMessage="1" error="!!Registre en números absolutos, la meta programada al trimestre de reporte!!" prompt="!!Registre en números absolutos, la meta programada al trimestre de reporte!!" sqref="W18:W60 X20:X24 X36 X41 X49"/>
    <dataValidation allowBlank="1" showInputMessage="1" showErrorMessage="1" error="!!Registre en números relativos, la meta programada al trimestre de reporte!!" prompt="!!Registre en números relativos, la meta programada al trimestre de reporte!!" sqref="X18:X19 X25:X35 X37:X40 X42:X48 X50:X60"/>
    <dataValidation allowBlank="1" showInputMessage="1" showErrorMessage="1" prompt="!!Registre la meta Programada al trimestre de reporte!!" sqref="V18:V60"/>
    <dataValidation type="list" allowBlank="1" showInputMessage="1" showErrorMessage="1" error="!!Debe elegir el tipo de indicador de la lista!!" prompt="!!Seleccione el tipo de indicador!!" sqref="H18:H60">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60">
      <formula1>$AI$6:$AI$8</formula1>
    </dataValidation>
    <dataValidation type="custom" allowBlank="1" showInputMessage="1" showErrorMessage="1" errorTitle="!No modifique esta información!!" error="!!Para cambiar esta información, primero modifique su POA!!" prompt="!No Modifique esta información!!" sqref="R67">
      <formula1>0</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13" t="s">
        <v>6</v>
      </c>
      <c r="B1" s="213"/>
      <c r="C1" s="213"/>
      <c r="D1" s="213"/>
      <c r="E1" s="213"/>
      <c r="F1" s="213"/>
    </row>
    <row r="2" spans="1:6" ht="15.75">
      <c r="A2" s="213" t="s">
        <v>4</v>
      </c>
      <c r="B2" s="213"/>
      <c r="C2" s="213"/>
      <c r="D2" s="213"/>
      <c r="E2" s="213"/>
      <c r="F2" s="213"/>
    </row>
    <row r="3" spans="1:6" ht="15.75">
      <c r="A3" s="213" t="s">
        <v>5</v>
      </c>
      <c r="B3" s="213"/>
      <c r="C3" s="213"/>
      <c r="D3" s="213"/>
      <c r="E3" s="213"/>
      <c r="F3" s="213"/>
    </row>
    <row r="4" spans="1:6" ht="15.75">
      <c r="C4" s="12"/>
      <c r="D4" s="12"/>
      <c r="E4" s="12"/>
      <c r="F4" s="12"/>
    </row>
    <row r="5" spans="1:6" ht="18">
      <c r="A5" s="214"/>
      <c r="B5" s="214"/>
      <c r="C5" s="214"/>
      <c r="D5" s="214"/>
      <c r="E5" s="214"/>
      <c r="F5" s="214"/>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13" t="s">
        <v>6</v>
      </c>
      <c r="B1" s="213"/>
      <c r="C1" s="213"/>
      <c r="D1" s="213"/>
      <c r="E1" s="213"/>
      <c r="F1" s="213"/>
    </row>
    <row r="2" spans="1:6" ht="15.75">
      <c r="A2" s="213" t="s">
        <v>4</v>
      </c>
      <c r="B2" s="213"/>
      <c r="C2" s="213"/>
      <c r="D2" s="213"/>
      <c r="E2" s="213"/>
      <c r="F2" s="213"/>
    </row>
    <row r="3" spans="1:6" ht="15.75">
      <c r="A3" s="213" t="s">
        <v>5</v>
      </c>
      <c r="B3" s="213"/>
      <c r="C3" s="213"/>
      <c r="D3" s="213"/>
      <c r="E3" s="213"/>
      <c r="F3" s="213"/>
    </row>
    <row r="4" spans="1:6" ht="15.75">
      <c r="D4" s="12"/>
      <c r="E4" s="12"/>
      <c r="F4" s="12"/>
    </row>
    <row r="5" spans="1:6" ht="18">
      <c r="A5" s="214"/>
      <c r="B5" s="214"/>
      <c r="C5" s="214"/>
      <c r="D5" s="214"/>
      <c r="E5" s="214"/>
      <c r="F5" s="214"/>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19"/>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13" t="s">
        <v>6</v>
      </c>
      <c r="B1" s="213"/>
      <c r="C1" s="213"/>
    </row>
    <row r="2" spans="1:3" ht="15.75">
      <c r="A2" s="213" t="s">
        <v>4</v>
      </c>
      <c r="B2" s="213"/>
      <c r="C2" s="213"/>
    </row>
    <row r="3" spans="1:3" ht="15.75">
      <c r="A3" s="213" t="s">
        <v>5</v>
      </c>
      <c r="B3" s="213"/>
      <c r="C3" s="213"/>
    </row>
    <row r="5" spans="1:3" ht="18">
      <c r="A5" s="214"/>
      <c r="B5" s="214"/>
      <c r="C5" s="214"/>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19"/>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69</vt:i4>
      </vt:variant>
    </vt:vector>
  </HeadingPairs>
  <TitlesOfParts>
    <vt:vector size="74" baseType="lpstr">
      <vt:lpstr>MIR Ejecutiva</vt:lpstr>
      <vt:lpstr>E021</vt:lpstr>
      <vt:lpstr>PPs</vt:lpstr>
      <vt:lpstr>Evaluaciones</vt:lpstr>
      <vt:lpstr>ASM</vt:lpstr>
      <vt:lpstr>_01</vt:lpstr>
      <vt:lpstr>_02</vt:lpstr>
      <vt:lpstr>_03</vt:lpstr>
      <vt:lpstr>_04</vt:lpstr>
      <vt:lpstr>_05</vt:lpstr>
      <vt:lpstr>_06</vt:lpstr>
      <vt:lpstr>_07</vt:lpstr>
      <vt:lpstr>_08</vt:lpstr>
      <vt:lpstr>_09</vt:lpstr>
      <vt:lpstr>_10</vt:lpstr>
      <vt:lpstr>_11</vt:lpstr>
      <vt:lpstr>_12</vt:lpstr>
      <vt:lpstr>_13</vt:lpstr>
      <vt:lpstr>_14</vt:lpstr>
      <vt:lpstr>_15</vt:lpstr>
      <vt:lpstr>_16</vt:lpstr>
      <vt:lpstr>_17</vt:lpstr>
      <vt:lpstr>'E021'!_18</vt:lpstr>
      <vt:lpstr>'E021'!_19</vt:lpstr>
      <vt:lpstr>'E021'!_20</vt:lpstr>
      <vt:lpstr>'E021'!_21</vt:lpstr>
      <vt:lpstr>'E021'!_22</vt:lpstr>
      <vt:lpstr>'E021'!_23</vt:lpstr>
      <vt:lpstr>'E021'!_24</vt:lpstr>
      <vt:lpstr>'E021'!_26</vt:lpstr>
      <vt:lpstr>'E021'!_27</vt:lpstr>
      <vt:lpstr>'E021'!_28</vt:lpstr>
      <vt:lpstr>'E021'!_29</vt:lpstr>
      <vt:lpstr>_Órganos_Autónomos</vt:lpstr>
      <vt:lpstr>_Poder_Judicial</vt:lpstr>
      <vt:lpstr>_Poder_Legislativo</vt:lpstr>
      <vt:lpstr>_Procuración_de_Justicia</vt:lpstr>
      <vt:lpstr>ADEFAS</vt:lpstr>
      <vt:lpstr>Adeudos_de_Ejer._Fisc._Ant.__ADEFAS</vt:lpstr>
      <vt:lpstr>'E021'!Administración</vt:lpstr>
      <vt:lpstr>'E021'!Agropecuario</vt:lpstr>
      <vt:lpstr>'E021'!Área_de_impresión</vt:lpstr>
      <vt:lpstr>Bienes_Muebles_e_Inmuebles</vt:lpstr>
      <vt:lpstr>'E021'!Consejería_Jurídica</vt:lpstr>
      <vt:lpstr>'E021'!Contraloría</vt:lpstr>
      <vt:lpstr>'E021'!Cultura</vt:lpstr>
      <vt:lpstr>'E021'!Desarrollo_Social</vt:lpstr>
      <vt:lpstr>'E021'!Desarrollo_Sustentable</vt:lpstr>
      <vt:lpstr>Deuda_Pública</vt:lpstr>
      <vt:lpstr>'E021'!Economía</vt:lpstr>
      <vt:lpstr>Educación</vt:lpstr>
      <vt:lpstr>FINES</vt:lpstr>
      <vt:lpstr>'E021'!Gastos_Institucionales</vt:lpstr>
      <vt:lpstr>Gobierno</vt:lpstr>
      <vt:lpstr>Hacienda</vt:lpstr>
      <vt:lpstr>'E021'!Innovación__Ciencia_y_Tec.</vt:lpstr>
      <vt:lpstr>'E021'!Innovación__Ciencia_y_Tecnología</vt:lpstr>
      <vt:lpstr>Innovación_Ciencia_y_Tec.</vt:lpstr>
      <vt:lpstr>'E021'!Movilidad_y_Transporte</vt:lpstr>
      <vt:lpstr>Obras_Públicas</vt:lpstr>
      <vt:lpstr>Oficina_de_la_Gubernatura</vt:lpstr>
      <vt:lpstr>Órganos_Autónomos</vt:lpstr>
      <vt:lpstr>'E021'!Participaciones_a_municipios</vt:lpstr>
      <vt:lpstr>'E021'!Poder_Judicial</vt:lpstr>
      <vt:lpstr>Poder_Legislativo</vt:lpstr>
      <vt:lpstr>'E021'!Procuración_de_Justicia</vt:lpstr>
      <vt:lpstr>Ramos</vt:lpstr>
      <vt:lpstr>'E021'!RAMOS_ESTATALES</vt:lpstr>
      <vt:lpstr>'E021'!Salud</vt:lpstr>
      <vt:lpstr>'E021'!Seguridad_Pública</vt:lpstr>
      <vt:lpstr>'E021'!Títulos_a_imprimir</vt:lpstr>
      <vt:lpstr>'E021'!Trabajo</vt:lpstr>
      <vt:lpstr>Turismo</vt:lpstr>
      <vt:lpstr>'E021'!Unidades_Responsables_de_Gasto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2018-01-25T20:51:58Z</cp:lastPrinted>
  <dcterms:created xsi:type="dcterms:W3CDTF">2016-03-15T17:29:36Z</dcterms:created>
  <dcterms:modified xsi:type="dcterms:W3CDTF">2018-02-21T18:36:05Z</dcterms:modified>
</cp:coreProperties>
</file>