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OTTON  PARTICIPACIÓN A MUNICIPIOS\"/>
    </mc:Choice>
  </mc:AlternateContent>
  <bookViews>
    <workbookView xWindow="0" yWindow="0" windowWidth="20490" windowHeight="7155" activeTab="3"/>
  </bookViews>
  <sheets>
    <sheet name="ANEXO III" sheetId="1" r:id="rId1"/>
    <sheet name="ANEXO VII OCTUBRE" sheetId="4" r:id="rId2"/>
    <sheet name="ANEXO VII NOVIEMBRE" sheetId="7" r:id="rId3"/>
    <sheet name="ANEXO VII DICIEMBRE" sheetId="8" r:id="rId4"/>
  </sheets>
  <calcPr calcId="162913"/>
</workbook>
</file>

<file path=xl/calcChain.xml><?xml version="1.0" encoding="utf-8"?>
<calcChain xmlns="http://schemas.openxmlformats.org/spreadsheetml/2006/main">
  <c r="P42" i="1" l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43" i="1" s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43" i="1" s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43" i="1" s="1"/>
  <c r="T7" i="8"/>
  <c r="L43" i="8"/>
  <c r="S43" i="8"/>
  <c r="R43" i="8"/>
  <c r="Q43" i="8"/>
  <c r="P43" i="8"/>
  <c r="O43" i="8"/>
  <c r="N43" i="8"/>
  <c r="M43" i="8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Q9" i="7"/>
  <c r="Q8" i="7"/>
  <c r="Q7" i="7"/>
  <c r="P43" i="7"/>
  <c r="O43" i="7"/>
  <c r="N43" i="7"/>
  <c r="M43" i="7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43" i="4" s="1"/>
  <c r="P43" i="4"/>
  <c r="O43" i="4"/>
  <c r="N43" i="4"/>
  <c r="M43" i="4"/>
  <c r="P43" i="1" l="1"/>
  <c r="O43" i="1"/>
  <c r="F10" i="1"/>
  <c r="T16" i="8" l="1"/>
  <c r="T11" i="8"/>
  <c r="T38" i="8"/>
  <c r="K39" i="1" l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B38" i="1"/>
  <c r="B16" i="1"/>
  <c r="B11" i="1"/>
  <c r="Q38" i="1" l="1"/>
  <c r="Q11" i="1"/>
  <c r="Q16" i="1"/>
  <c r="K7" i="1"/>
  <c r="K8" i="1"/>
  <c r="K9" i="1"/>
  <c r="K10" i="1"/>
  <c r="K40" i="1"/>
  <c r="K41" i="1"/>
  <c r="K42" i="1"/>
  <c r="H43" i="4"/>
  <c r="T42" i="8" l="1"/>
  <c r="T41" i="8"/>
  <c r="T40" i="8"/>
  <c r="T39" i="8"/>
  <c r="T37" i="8"/>
  <c r="T36" i="8"/>
  <c r="T35" i="8"/>
  <c r="T34" i="8"/>
  <c r="T33" i="8"/>
  <c r="T32" i="8"/>
  <c r="T31" i="8"/>
  <c r="T30" i="8"/>
  <c r="T29" i="8"/>
  <c r="T28" i="8"/>
  <c r="T27" i="8"/>
  <c r="T26" i="8"/>
  <c r="T25" i="8"/>
  <c r="T24" i="8"/>
  <c r="T23" i="8"/>
  <c r="T22" i="8"/>
  <c r="T21" i="8"/>
  <c r="T20" i="8"/>
  <c r="T19" i="8"/>
  <c r="T18" i="8"/>
  <c r="T17" i="8"/>
  <c r="T15" i="8"/>
  <c r="T14" i="8"/>
  <c r="T13" i="8"/>
  <c r="T12" i="8"/>
  <c r="T10" i="8"/>
  <c r="T9" i="8"/>
  <c r="T8" i="8"/>
  <c r="L43" i="7"/>
  <c r="L43" i="4"/>
  <c r="K43" i="8" l="1"/>
  <c r="K43" i="7" l="1"/>
  <c r="K43" i="1"/>
  <c r="K43" i="4" l="1"/>
  <c r="J43" i="7" l="1"/>
  <c r="J43" i="8"/>
  <c r="J43" i="4"/>
  <c r="J42" i="1"/>
  <c r="I42" i="1"/>
  <c r="H42" i="1"/>
  <c r="G42" i="1"/>
  <c r="E42" i="1"/>
  <c r="D42" i="1"/>
  <c r="C42" i="1"/>
  <c r="B42" i="1"/>
  <c r="Q42" i="1" s="1"/>
  <c r="J41" i="1"/>
  <c r="H41" i="1"/>
  <c r="G41" i="1"/>
  <c r="D41" i="1"/>
  <c r="C41" i="1"/>
  <c r="B41" i="1"/>
  <c r="J40" i="1"/>
  <c r="H40" i="1"/>
  <c r="G40" i="1"/>
  <c r="D40" i="1"/>
  <c r="C40" i="1"/>
  <c r="B40" i="1"/>
  <c r="Q40" i="1" s="1"/>
  <c r="H39" i="1"/>
  <c r="G39" i="1"/>
  <c r="B39" i="1"/>
  <c r="Q39" i="1" s="1"/>
  <c r="B37" i="1"/>
  <c r="Q37" i="1" s="1"/>
  <c r="B36" i="1"/>
  <c r="Q36" i="1" s="1"/>
  <c r="B35" i="1"/>
  <c r="Q35" i="1" s="1"/>
  <c r="B34" i="1"/>
  <c r="Q34" i="1" s="1"/>
  <c r="B33" i="1"/>
  <c r="Q33" i="1" s="1"/>
  <c r="B32" i="1"/>
  <c r="Q32" i="1" s="1"/>
  <c r="B31" i="1"/>
  <c r="Q31" i="1" s="1"/>
  <c r="B30" i="1"/>
  <c r="Q30" i="1" s="1"/>
  <c r="B29" i="1"/>
  <c r="Q29" i="1" s="1"/>
  <c r="B28" i="1"/>
  <c r="Q28" i="1" s="1"/>
  <c r="B27" i="1"/>
  <c r="Q27" i="1" s="1"/>
  <c r="B26" i="1"/>
  <c r="Q26" i="1" s="1"/>
  <c r="B25" i="1"/>
  <c r="Q25" i="1" s="1"/>
  <c r="B24" i="1"/>
  <c r="Q24" i="1" s="1"/>
  <c r="B23" i="1"/>
  <c r="Q23" i="1" s="1"/>
  <c r="B22" i="1"/>
  <c r="Q22" i="1" s="1"/>
  <c r="B21" i="1"/>
  <c r="Q21" i="1" s="1"/>
  <c r="B20" i="1"/>
  <c r="Q20" i="1" s="1"/>
  <c r="B19" i="1"/>
  <c r="Q19" i="1" s="1"/>
  <c r="B18" i="1"/>
  <c r="Q18" i="1" s="1"/>
  <c r="B17" i="1"/>
  <c r="Q17" i="1" s="1"/>
  <c r="B15" i="1"/>
  <c r="Q15" i="1" s="1"/>
  <c r="B14" i="1"/>
  <c r="Q14" i="1" s="1"/>
  <c r="B13" i="1"/>
  <c r="Q13" i="1" s="1"/>
  <c r="B12" i="1"/>
  <c r="Q12" i="1" s="1"/>
  <c r="I10" i="1"/>
  <c r="H10" i="1"/>
  <c r="G10" i="1"/>
  <c r="E10" i="1"/>
  <c r="D10" i="1"/>
  <c r="C10" i="1"/>
  <c r="B10" i="1"/>
  <c r="J9" i="1"/>
  <c r="I9" i="1"/>
  <c r="H9" i="1"/>
  <c r="G9" i="1"/>
  <c r="F9" i="1"/>
  <c r="E9" i="1"/>
  <c r="D9" i="1"/>
  <c r="C9" i="1"/>
  <c r="B9" i="1"/>
  <c r="Q9" i="1" s="1"/>
  <c r="J8" i="1"/>
  <c r="I8" i="1"/>
  <c r="H8" i="1"/>
  <c r="G8" i="1"/>
  <c r="F8" i="1"/>
  <c r="E8" i="1"/>
  <c r="D8" i="1"/>
  <c r="C8" i="1"/>
  <c r="B8" i="1"/>
  <c r="J7" i="1"/>
  <c r="I7" i="1"/>
  <c r="H7" i="1"/>
  <c r="G7" i="1"/>
  <c r="F7" i="1"/>
  <c r="E7" i="1"/>
  <c r="D7" i="1"/>
  <c r="C7" i="1"/>
  <c r="B7" i="1"/>
  <c r="I43" i="8"/>
  <c r="H43" i="8"/>
  <c r="G43" i="8"/>
  <c r="F43" i="8"/>
  <c r="E43" i="8"/>
  <c r="D43" i="8"/>
  <c r="C43" i="8"/>
  <c r="B43" i="8"/>
  <c r="I43" i="7"/>
  <c r="H43" i="7"/>
  <c r="G43" i="7"/>
  <c r="F43" i="7"/>
  <c r="E43" i="7"/>
  <c r="D43" i="7"/>
  <c r="C43" i="7"/>
  <c r="B43" i="7"/>
  <c r="I43" i="4"/>
  <c r="G43" i="4"/>
  <c r="F43" i="4"/>
  <c r="E43" i="4"/>
  <c r="D43" i="4"/>
  <c r="C43" i="4"/>
  <c r="B43" i="4"/>
  <c r="Q10" i="1" l="1"/>
  <c r="Q7" i="1"/>
  <c r="Q8" i="1"/>
  <c r="Q41" i="1"/>
  <c r="H43" i="1"/>
  <c r="T43" i="8"/>
  <c r="J43" i="1"/>
  <c r="Q43" i="7"/>
  <c r="G43" i="1"/>
  <c r="F43" i="1"/>
  <c r="D43" i="1"/>
  <c r="B43" i="1"/>
  <c r="E43" i="1"/>
  <c r="I43" i="1"/>
  <c r="C43" i="1"/>
  <c r="Q43" i="1" l="1"/>
</calcChain>
</file>

<file path=xl/sharedStrings.xml><?xml version="1.0" encoding="utf-8"?>
<sst xmlns="http://schemas.openxmlformats.org/spreadsheetml/2006/main" count="240" uniqueCount="74">
  <si>
    <t>ANEXO III</t>
  </si>
  <si>
    <t>PARTICIPACIONES FEDERALES MINISTRADAS A LOS MUNICIPIOS</t>
  </si>
  <si>
    <t>MUNICIPIO</t>
  </si>
  <si>
    <t>FONDO GENERAL
DE PARTICIPACIONES</t>
  </si>
  <si>
    <t>FONDO DE FOMENTO
MUNICIPAL</t>
  </si>
  <si>
    <t>IMPUESTO SOBRE AUTOMOVILES
NUEVOS</t>
  </si>
  <si>
    <t>IMPUESTO SOBRE TENENCIA O USO DE VEHÍCULOS</t>
  </si>
  <si>
    <t>IMPUESTO ESPECIAL SOBRE PRODUCCION Y SERVICIOS</t>
  </si>
  <si>
    <t>FONDO DE FISCALIZACION Y RECAUDACION</t>
  </si>
  <si>
    <t>FONDO DE COMPENSACION DEL IMPUESTO SOBRE AUTOMOVILES NUEVOS</t>
  </si>
  <si>
    <t>TOTAL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</si>
  <si>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</si>
  <si>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</si>
  <si>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</si>
  <si>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</si>
  <si>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</si>
  <si>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</si>
  <si>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</si>
  <si>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</si>
  <si>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</si>
  <si>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</si>
  <si>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</si>
  <si>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</si>
  <si>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</si>
  <si>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</si>
  <si>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</si>
  <si>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</si>
  <si>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</si>
  <si>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</si>
  <si>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</si>
  <si>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</si>
  <si>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</si>
  <si>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</si>
  <si>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</si>
  <si>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</si>
  <si>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</si>
  <si>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</si>
  <si>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</si>
  <si>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</si>
  <si>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</si>
  <si>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</si>
  <si>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</si>
  <si>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</si>
  <si>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</si>
  <si>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TOTAL:</t>
  </si>
  <si>
    <t>ANEXO VII</t>
  </si>
  <si>
    <t>ART. 4o. A, FRACCIÓN I DE LA LEY DE COORDINACIÓN FISCAL (GASOLINA)</t>
  </si>
  <si>
    <t>DIFERENCIAS DEL FONDO DE FISCALIZACIÓN Y RECAUDACIÓN</t>
  </si>
  <si>
    <t>PARTICIPACIONES DE
GASOLINA Y DIESEL</t>
  </si>
  <si>
    <t>FONDO ISR</t>
  </si>
  <si>
    <t>(PESOS)</t>
  </si>
  <si>
    <t>COATETELCO</t>
  </si>
  <si>
    <t>HUEYAPAN</t>
  </si>
  <si>
    <t>XOXOCOTLA</t>
  </si>
  <si>
    <t>PARTICIPACIONES DE
GASOLINA Y DIESEL SEPTIEMBRE</t>
  </si>
  <si>
    <t>PARTICIPACIONES DE
GASOLINA Y DIESEL OCTUBRE</t>
  </si>
  <si>
    <t>PARTICIPACIONES DE
GASOLINA Y DIESEL NOVIEMBRE</t>
  </si>
  <si>
    <t>EN EL MES DE OCTUBRE DEL EJERCICIO 2020</t>
  </si>
  <si>
    <t>EN EL MES DE NOVIEMBRE DEL EJERCICIO 2020</t>
  </si>
  <si>
    <t>EN EL MES DE DICIEMBRE DEL EJERCICIO 2020</t>
  </si>
  <si>
    <t>EN EL CUARTO TRIMESTRE DEL EJERCICIO FISCAL 2020</t>
  </si>
  <si>
    <t>ISR ENAJENACION SEPTIEMBRE</t>
  </si>
  <si>
    <t>FEIEF
FGP</t>
  </si>
  <si>
    <t>FEIEF 
FFM</t>
  </si>
  <si>
    <t>FEIEF
FOFIR</t>
  </si>
  <si>
    <t>FEIEF SEPTIEMBRE 2020</t>
  </si>
  <si>
    <t xml:space="preserve">ISR ENAJENACIÓN OCTUBRE </t>
  </si>
  <si>
    <t xml:space="preserve">FEIEF OCTUBRE </t>
  </si>
  <si>
    <t>ISR ENAJENACIÓN</t>
  </si>
  <si>
    <t>ISR ENAJENACIÓN NOVIEMBRE</t>
  </si>
  <si>
    <t>FEIEF NOVIEMBRE</t>
  </si>
  <si>
    <t>FEIEF DICIEMBRE Y DIF. 4TO. TRIMESTRE 2020</t>
  </si>
  <si>
    <t>ISR</t>
  </si>
  <si>
    <t xml:space="preserve">FEIEF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</si>
</sst>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Continuous"/>
    </xf>
    <xf numFmtId="2" fontId="0" fillId="0" borderId="0" xfId="0" applyNumberFormat="1" applyAlignment="1">
      <alignment horizontal="centerContinuous"/>
    </xf>
    <xf numFmtId="0" fontId="0" fillId="0" borderId="2" xfId="0" applyBorder="1" applyAlignment="1">
      <alignment horizontal="left" indent="2"/>
    </xf>
    <xf numFmtId="0" fontId="0" fillId="0" borderId="2" xfId="0" applyBorder="1" applyAlignment="1">
      <alignment horizontal="center"/>
    </xf>
    <xf numFmtId="0" fontId="0" fillId="0" borderId="4" xfId="0" applyBorder="1"/>
    <xf numFmtId="3" fontId="0" fillId="0" borderId="6" xfId="0" applyNumberFormat="1" applyBorder="1"/>
    <xf numFmtId="3" fontId="0" fillId="0" borderId="3" xfId="0" applyNumberFormat="1" applyBorder="1"/>
    <xf numFmtId="3" fontId="1" fillId="0" borderId="3" xfId="0" applyNumberFormat="1" applyFont="1" applyBorder="1"/>
    <xf numFmtId="3" fontId="0" fillId="0" borderId="7" xfId="0" applyNumberForma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3" fontId="0" fillId="0" borderId="8" xfId="0" applyNumberFormat="1" applyBorder="1"/>
    <xf numFmtId="3" fontId="0" fillId="0" borderId="5" xfId="0" applyNumberFormat="1" applyBorder="1"/>
    <xf numFmtId="3" fontId="3" fillId="0" borderId="3" xfId="0" applyNumberFormat="1" applyFont="1" applyBorder="1"/>
    <xf numFmtId="3" fontId="3" fillId="0" borderId="10" xfId="0" applyNumberFormat="1" applyFont="1" applyBorder="1"/>
    <xf numFmtId="3" fontId="0" fillId="0" borderId="0" xfId="0" applyNumberFormat="1"/>
    <xf numFmtId="43" fontId="0" fillId="0" borderId="0" xfId="1" applyFont="1"/>
    <xf numFmtId="43" fontId="0" fillId="0" borderId="0" xfId="1" applyFont="1" applyFill="1"/>
    <xf numFmtId="43" fontId="1" fillId="0" borderId="0" xfId="1" applyFont="1" applyFill="1"/>
    <xf numFmtId="0" fontId="0" fillId="0" borderId="2" xfId="0" applyFill="1" applyBorder="1" applyAlignment="1">
      <alignment horizontal="center"/>
    </xf>
    <xf numFmtId="3" fontId="1" fillId="0" borderId="9" xfId="0" applyNumberFormat="1" applyFont="1" applyFill="1" applyBorder="1"/>
    <xf numFmtId="3" fontId="1" fillId="0" borderId="10" xfId="0" applyNumberFormat="1" applyFont="1" applyFill="1" applyBorder="1"/>
    <xf numFmtId="0" fontId="0" fillId="0" borderId="0" xfId="0" applyFill="1"/>
    <xf numFmtId="2" fontId="1" fillId="0" borderId="1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T49"/>
  <sheetViews>
    <sheetView topLeftCell="J22" zoomScale="90" zoomScaleNormal="90" workbookViewId="0">
      <selection activeCell="Q41" sqref="Q41"/>
    </sheetView>
  </sheetViews>
  <sheetFormatPr baseColWidth="10" defaultRowHeight="15" x14ac:dyDescent="0.25"/>
  <cols>
    <col min="1" max="1" width="23.42578125" customWidth="1"/>
    <col min="2" max="6" width="21" customWidth="1"/>
    <col min="7" max="10" width="23.42578125" customWidth="1"/>
    <col min="11" max="17" width="21.140625" customWidth="1"/>
  </cols>
  <sheetData>
    <row r="1" spans="1:20" ht="18.75" x14ac:dyDescent="0.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20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20" ht="18.75" x14ac:dyDescent="0.3">
      <c r="A3" s="4" t="s">
        <v>60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0" ht="18.75" x14ac:dyDescent="0.3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0" ht="18.75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27" t="s">
        <v>73</v>
      </c>
      <c r="O5" s="28"/>
      <c r="P5" s="29"/>
      <c r="Q5" s="5"/>
    </row>
    <row r="6" spans="1:20" s="1" customFormat="1" ht="60" x14ac:dyDescent="0.25">
      <c r="A6" s="2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46</v>
      </c>
      <c r="I6" s="3" t="s">
        <v>9</v>
      </c>
      <c r="J6" s="3" t="s">
        <v>47</v>
      </c>
      <c r="K6" s="3" t="s">
        <v>48</v>
      </c>
      <c r="L6" s="3" t="s">
        <v>49</v>
      </c>
      <c r="M6" s="3" t="s">
        <v>68</v>
      </c>
      <c r="N6" s="3" t="s">
        <v>62</v>
      </c>
      <c r="O6" s="3" t="s">
        <v>63</v>
      </c>
      <c r="P6" s="3" t="s">
        <v>64</v>
      </c>
      <c r="Q6" s="2" t="s">
        <v>10</v>
      </c>
    </row>
    <row r="7" spans="1:20" ht="21" customHeight="1" x14ac:dyDescent="0.25">
      <c r="A7" s="6" t="s">
        <v>11</v>
      </c>
      <c r="B7" s="9">
        <f>SUM('ANEXO VII OCTUBRE'!B7+'ANEXO VII NOVIEMBRE'!B7+'ANEXO VII DICIEMBRE'!B7)</f>
        <v>6924929</v>
      </c>
      <c r="C7" s="9">
        <f>SUM('ANEXO VII OCTUBRE'!C7+'ANEXO VII NOVIEMBRE'!C7+'ANEXO VII DICIEMBRE'!C7)</f>
        <v>2233639</v>
      </c>
      <c r="D7" s="9">
        <f>SUM('ANEXO VII OCTUBRE'!D7+'ANEXO VII NOVIEMBRE'!D7+'ANEXO VII DICIEMBRE'!D7)</f>
        <v>95931</v>
      </c>
      <c r="E7" s="9">
        <f>SUM('ANEXO VII OCTUBRE'!E7+'ANEXO VII NOVIEMBRE'!E7+'ANEXO VII DICIEMBRE'!E7)</f>
        <v>0</v>
      </c>
      <c r="F7" s="9">
        <f>SUM('ANEXO VII OCTUBRE'!F7+'ANEXO VII NOVIEMBRE'!F7+'ANEXO VII DICIEMBRE'!F7)</f>
        <v>156465</v>
      </c>
      <c r="G7" s="9">
        <f>SUM('ANEXO VII OCTUBRE'!G7+'ANEXO VII NOVIEMBRE'!G7+'ANEXO VII DICIEMBRE'!G7)</f>
        <v>245754</v>
      </c>
      <c r="H7" s="9">
        <f>SUM('ANEXO VII OCTUBRE'!H7+'ANEXO VII NOVIEMBRE'!H7+'ANEXO VII DICIEMBRE'!H7)</f>
        <v>836</v>
      </c>
      <c r="I7" s="9">
        <f>SUM('ANEXO VII OCTUBRE'!I7+'ANEXO VII NOVIEMBRE'!I7+'ANEXO VII DICIEMBRE'!I7)</f>
        <v>22956</v>
      </c>
      <c r="J7" s="10">
        <f>SUM('ANEXO VII OCTUBRE'!J7+'ANEXO VII NOVIEMBRE'!J7+'ANEXO VII DICIEMBRE'!J7)</f>
        <v>69624</v>
      </c>
      <c r="K7" s="10">
        <f>SUM('ANEXO VII OCTUBRE'!K7+'ANEXO VII NOVIEMBRE'!K7+'ANEXO VII DICIEMBRE'!K7)</f>
        <v>125812</v>
      </c>
      <c r="L7" s="10">
        <f>'ANEXO VII OCTUBRE'!L7+'ANEXO VII NOVIEMBRE'!L7+'ANEXO VII DICIEMBRE'!L7</f>
        <v>143390</v>
      </c>
      <c r="M7" s="10">
        <f>'ANEXO VII OCTUBRE'!M7+'ANEXO VII NOVIEMBRE'!M7+'ANEXO VII DICIEMBRE'!M7</f>
        <v>62617</v>
      </c>
      <c r="N7" s="10">
        <f>+'ANEXO VII OCTUBRE'!N7+'ANEXO VII NOVIEMBRE'!N7+'ANEXO VII DICIEMBRE'!N7+'ANEXO VII DICIEMBRE'!Q7</f>
        <v>1335228</v>
      </c>
      <c r="O7" s="10">
        <f>'ANEXO VII OCTUBRE'!O7+'ANEXO VII NOVIEMBRE'!O7+'ANEXO VII DICIEMBRE'!O7+'ANEXO VII DICIEMBRE'!R7</f>
        <v>301391</v>
      </c>
      <c r="P7" s="10">
        <f>+'ANEXO VII OCTUBRE'!P7+'ANEXO VII NOVIEMBRE'!P7+'ANEXO VII DICIEMBRE'!P7+'ANEXO VII DICIEMBRE'!S7</f>
        <v>64587</v>
      </c>
      <c r="Q7" s="11">
        <f>SUM(B7:P7)</f>
        <v>11783159</v>
      </c>
      <c r="T7" s="19"/>
    </row>
    <row r="8" spans="1:20" x14ac:dyDescent="0.25">
      <c r="A8" s="6" t="s">
        <v>12</v>
      </c>
      <c r="B8" s="12">
        <f>SUM('ANEXO VII OCTUBRE'!B8+'ANEXO VII NOVIEMBRE'!B8+'ANEXO VII DICIEMBRE'!B8)</f>
        <v>8535299</v>
      </c>
      <c r="C8" s="12">
        <f>SUM('ANEXO VII OCTUBRE'!C8+'ANEXO VII NOVIEMBRE'!C8+'ANEXO VII DICIEMBRE'!C8)</f>
        <v>2753065</v>
      </c>
      <c r="D8" s="12">
        <f>SUM('ANEXO VII OCTUBRE'!D8+'ANEXO VII NOVIEMBRE'!D8+'ANEXO VII DICIEMBRE'!D8)</f>
        <v>118241</v>
      </c>
      <c r="E8" s="12">
        <f>SUM('ANEXO VII OCTUBRE'!E8+'ANEXO VII NOVIEMBRE'!E8+'ANEXO VII DICIEMBRE'!E8)</f>
        <v>0</v>
      </c>
      <c r="F8" s="12">
        <f>SUM('ANEXO VII OCTUBRE'!F8+'ANEXO VII NOVIEMBRE'!F8+'ANEXO VII DICIEMBRE'!F8)</f>
        <v>192850</v>
      </c>
      <c r="G8" s="12">
        <f>SUM('ANEXO VII OCTUBRE'!G8+'ANEXO VII NOVIEMBRE'!G8+'ANEXO VII DICIEMBRE'!G8)</f>
        <v>303630</v>
      </c>
      <c r="H8" s="12">
        <f>SUM('ANEXO VII OCTUBRE'!H8+'ANEXO VII NOVIEMBRE'!H8+'ANEXO VII DICIEMBRE'!H8)</f>
        <v>1039</v>
      </c>
      <c r="I8" s="12">
        <f>SUM('ANEXO VII OCTUBRE'!I8+'ANEXO VII NOVIEMBRE'!I8+'ANEXO VII DICIEMBRE'!I8)</f>
        <v>28293</v>
      </c>
      <c r="J8" s="10">
        <f>SUM('ANEXO VII OCTUBRE'!J8+'ANEXO VII NOVIEMBRE'!J8+'ANEXO VII DICIEMBRE'!J8)</f>
        <v>86021</v>
      </c>
      <c r="K8" s="12">
        <f>SUM('ANEXO VII OCTUBRE'!K8+'ANEXO VII NOVIEMBRE'!K8+'ANEXO VII DICIEMBRE'!K8)</f>
        <v>156302</v>
      </c>
      <c r="L8" s="10">
        <f>'ANEXO VII OCTUBRE'!L8+'ANEXO VII NOVIEMBRE'!L8+'ANEXO VII DICIEMBRE'!L8</f>
        <v>2446820</v>
      </c>
      <c r="M8" s="10">
        <f>'ANEXO VII OCTUBRE'!M8+'ANEXO VII NOVIEMBRE'!M8+'ANEXO VII DICIEMBRE'!M8</f>
        <v>77364</v>
      </c>
      <c r="N8" s="10">
        <f>+'ANEXO VII OCTUBRE'!N8+'ANEXO VII NOVIEMBRE'!N8+'ANEXO VII DICIEMBRE'!N8+'ANEXO VII DICIEMBRE'!Q8</f>
        <v>1645731</v>
      </c>
      <c r="O8" s="10">
        <f>'ANEXO VII OCTUBRE'!O8+'ANEXO VII NOVIEMBRE'!O8+'ANEXO VII DICIEMBRE'!O8+'ANEXO VII DICIEMBRE'!R8</f>
        <v>371478</v>
      </c>
      <c r="P8" s="10">
        <f>+'ANEXO VII OCTUBRE'!P8+'ANEXO VII NOVIEMBRE'!P8+'ANEXO VII DICIEMBRE'!P8+'ANEXO VII DICIEMBRE'!S8</f>
        <v>79798</v>
      </c>
      <c r="Q8" s="11">
        <f t="shared" ref="Q8:Q42" si="0">SUM(B8:P8)</f>
        <v>16795931</v>
      </c>
      <c r="T8" s="19"/>
    </row>
    <row r="9" spans="1:20" x14ac:dyDescent="0.25">
      <c r="A9" s="6" t="s">
        <v>13</v>
      </c>
      <c r="B9" s="12">
        <f>SUM('ANEXO VII OCTUBRE'!B9+'ANEXO VII NOVIEMBRE'!B9+'ANEXO VII DICIEMBRE'!B9)</f>
        <v>9470055</v>
      </c>
      <c r="C9" s="12">
        <f>SUM('ANEXO VII OCTUBRE'!C9+'ANEXO VII NOVIEMBRE'!C9+'ANEXO VII DICIEMBRE'!C9)</f>
        <v>3054571</v>
      </c>
      <c r="D9" s="12">
        <f>SUM('ANEXO VII OCTUBRE'!D9+'ANEXO VII NOVIEMBRE'!D9+'ANEXO VII DICIEMBRE'!D9)</f>
        <v>131191</v>
      </c>
      <c r="E9" s="12">
        <f>SUM('ANEXO VII OCTUBRE'!E9+'ANEXO VII NOVIEMBRE'!E9+'ANEXO VII DICIEMBRE'!E9)</f>
        <v>0</v>
      </c>
      <c r="F9" s="12">
        <f>SUM('ANEXO VII OCTUBRE'!F9+'ANEXO VII NOVIEMBRE'!F9+'ANEXO VII DICIEMBRE'!F9)</f>
        <v>213971</v>
      </c>
      <c r="G9" s="12">
        <f>SUM('ANEXO VII OCTUBRE'!G9+'ANEXO VII NOVIEMBRE'!G9+'ANEXO VII DICIEMBRE'!G9)</f>
        <v>336432</v>
      </c>
      <c r="H9" s="12">
        <f>SUM('ANEXO VII OCTUBRE'!H9+'ANEXO VII NOVIEMBRE'!H9+'ANEXO VII DICIEMBRE'!H9)</f>
        <v>1680</v>
      </c>
      <c r="I9" s="12">
        <f>SUM('ANEXO VII OCTUBRE'!I9+'ANEXO VII NOVIEMBRE'!I9+'ANEXO VII DICIEMBRE'!I9)</f>
        <v>31392</v>
      </c>
      <c r="J9" s="10">
        <f>SUM('ANEXO VII OCTUBRE'!J9+'ANEXO VII NOVIEMBRE'!J9+'ANEXO VII DICIEMBRE'!J9)</f>
        <v>95314</v>
      </c>
      <c r="K9" s="12">
        <f>SUM('ANEXO VII OCTUBRE'!K9+'ANEXO VII NOVIEMBRE'!K9+'ANEXO VII DICIEMBRE'!K9)</f>
        <v>252651</v>
      </c>
      <c r="L9" s="10">
        <f>'ANEXO VII OCTUBRE'!L9+'ANEXO VII NOVIEMBRE'!L9+'ANEXO VII DICIEMBRE'!L9</f>
        <v>495042</v>
      </c>
      <c r="M9" s="10">
        <f>'ANEXO VII OCTUBRE'!M9+'ANEXO VII NOVIEMBRE'!M9+'ANEXO VII DICIEMBRE'!M9</f>
        <v>85721</v>
      </c>
      <c r="N9" s="10">
        <f>+'ANEXO VII OCTUBRE'!N9+'ANEXO VII NOVIEMBRE'!N9+'ANEXO VII DICIEMBRE'!N9+'ANEXO VII DICIEMBRE'!Q9</f>
        <v>1825965</v>
      </c>
      <c r="O9" s="10">
        <f>'ANEXO VII OCTUBRE'!O9+'ANEXO VII NOVIEMBRE'!O9+'ANEXO VII DICIEMBRE'!O9+'ANEXO VII DICIEMBRE'!R9</f>
        <v>412162</v>
      </c>
      <c r="P9" s="10">
        <f>+'ANEXO VII OCTUBRE'!P9+'ANEXO VII NOVIEMBRE'!P9+'ANEXO VII DICIEMBRE'!P9+'ANEXO VII DICIEMBRE'!S9</f>
        <v>88418</v>
      </c>
      <c r="Q9" s="11">
        <f t="shared" si="0"/>
        <v>16494565</v>
      </c>
      <c r="T9" s="19"/>
    </row>
    <row r="10" spans="1:20" x14ac:dyDescent="0.25">
      <c r="A10" s="6" t="s">
        <v>14</v>
      </c>
      <c r="B10" s="12">
        <f>SUM('ANEXO VII OCTUBRE'!B10+'ANEXO VII NOVIEMBRE'!B10+'ANEXO VII DICIEMBRE'!B10)</f>
        <v>15041766</v>
      </c>
      <c r="C10" s="12">
        <f>SUM('ANEXO VII OCTUBRE'!C10+'ANEXO VII NOVIEMBRE'!C10+'ANEXO VII DICIEMBRE'!C10)</f>
        <v>4851728</v>
      </c>
      <c r="D10" s="12">
        <f>SUM('ANEXO VII OCTUBRE'!D10+'ANEXO VII NOVIEMBRE'!D10+'ANEXO VII DICIEMBRE'!D10)</f>
        <v>208376</v>
      </c>
      <c r="E10" s="12">
        <f>SUM('ANEXO VII OCTUBRE'!E10+'ANEXO VII NOVIEMBRE'!E10+'ANEXO VII DICIEMBRE'!E10)</f>
        <v>0</v>
      </c>
      <c r="F10" s="12">
        <f>SUM('ANEXO VII OCTUBRE'!F10+'ANEXO VII NOVIEMBRE'!F10+'ANEXO VII DICIEMBRE'!F10)</f>
        <v>339861</v>
      </c>
      <c r="G10" s="12">
        <f>SUM('ANEXO VII OCTUBRE'!G10+'ANEXO VII NOVIEMBRE'!G10+'ANEXO VII DICIEMBRE'!G10)</f>
        <v>536280</v>
      </c>
      <c r="H10" s="12">
        <f>SUM('ANEXO VII OCTUBRE'!H10+'ANEXO VII NOVIEMBRE'!H10+'ANEXO VII DICIEMBRE'!H10)</f>
        <v>4024</v>
      </c>
      <c r="I10" s="12">
        <f>SUM('ANEXO VII OCTUBRE'!I10+'ANEXO VII NOVIEMBRE'!I10+'ANEXO VII DICIEMBRE'!I10)</f>
        <v>49860</v>
      </c>
      <c r="J10" s="10">
        <f>SUM('ANEXO VII OCTUBRE'!J10+'ANEXO VII NOVIEMBRE'!J10+'ANEXO VII DICIEMBRE'!J10)</f>
        <v>151932</v>
      </c>
      <c r="K10" s="12">
        <f>SUM('ANEXO VII OCTUBRE'!K10+'ANEXO VII NOVIEMBRE'!K10+'ANEXO VII DICIEMBRE'!K10)</f>
        <v>605424</v>
      </c>
      <c r="L10" s="10">
        <f>'ANEXO VII OCTUBRE'!L10+'ANEXO VII NOVIEMBRE'!L10+'ANEXO VII DICIEMBRE'!L10</f>
        <v>2602916</v>
      </c>
      <c r="M10" s="10">
        <f>'ANEXO VII OCTUBRE'!M10+'ANEXO VII NOVIEMBRE'!M10+'ANEXO VII DICIEMBRE'!M10</f>
        <v>136642</v>
      </c>
      <c r="N10" s="10">
        <f>+'ANEXO VII OCTUBRE'!N10+'ANEXO VII NOVIEMBRE'!N10+'ANEXO VII DICIEMBRE'!N10+'ANEXO VII DICIEMBRE'!Q10</f>
        <v>2900274</v>
      </c>
      <c r="O10" s="10">
        <f>'ANEXO VII OCTUBRE'!O10+'ANEXO VII NOVIEMBRE'!O10+'ANEXO VII DICIEMBRE'!O10+'ANEXO VII DICIEMBRE'!R10</f>
        <v>654656</v>
      </c>
      <c r="P10" s="10">
        <f>+'ANEXO VII OCTUBRE'!P10+'ANEXO VII NOVIEMBRE'!P10+'ANEXO VII DICIEMBRE'!P10+'ANEXO VII DICIEMBRE'!S10</f>
        <v>140939</v>
      </c>
      <c r="Q10" s="11">
        <f t="shared" si="0"/>
        <v>28224678</v>
      </c>
      <c r="T10" s="19"/>
    </row>
    <row r="11" spans="1:20" x14ac:dyDescent="0.25">
      <c r="A11" s="6" t="s">
        <v>51</v>
      </c>
      <c r="B11" s="12">
        <f>SUM('ANEXO VII OCTUBRE'!B11+'ANEXO VII NOVIEMBRE'!B11+'ANEXO VII DICIEMBRE'!B11)</f>
        <v>3125591</v>
      </c>
      <c r="C11" s="12">
        <f>SUM('ANEXO VII OCTUBRE'!C11+'ANEXO VII NOVIEMBRE'!C11+'ANEXO VII DICIEMBRE'!C11)</f>
        <v>1008161</v>
      </c>
      <c r="D11" s="12">
        <f>SUM('ANEXO VII OCTUBRE'!D11+'ANEXO VII NOVIEMBRE'!D11+'ANEXO VII DICIEMBRE'!D11)</f>
        <v>43299</v>
      </c>
      <c r="E11" s="12">
        <f>SUM('ANEXO VII OCTUBRE'!E11+'ANEXO VII NOVIEMBRE'!E11+'ANEXO VII DICIEMBRE'!E11)</f>
        <v>0</v>
      </c>
      <c r="F11" s="12">
        <f>SUM('ANEXO VII OCTUBRE'!F11+'ANEXO VII NOVIEMBRE'!F11+'ANEXO VII DICIEMBRE'!F11)</f>
        <v>70621</v>
      </c>
      <c r="G11" s="12">
        <f>SUM('ANEXO VII OCTUBRE'!G11+'ANEXO VII NOVIEMBRE'!G11+'ANEXO VII DICIEMBRE'!G11)</f>
        <v>111414</v>
      </c>
      <c r="H11" s="12">
        <f>SUM('ANEXO VII OCTUBRE'!H11+'ANEXO VII NOVIEMBRE'!H11+'ANEXO VII DICIEMBRE'!H11)</f>
        <v>498</v>
      </c>
      <c r="I11" s="12">
        <f>SUM('ANEXO VII OCTUBRE'!I11+'ANEXO VII NOVIEMBRE'!I11+'ANEXO VII DICIEMBRE'!I11)</f>
        <v>10362</v>
      </c>
      <c r="J11" s="10">
        <f>SUM('ANEXO VII OCTUBRE'!J11+'ANEXO VII NOVIEMBRE'!J11+'ANEXO VII DICIEMBRE'!J11)</f>
        <v>31565</v>
      </c>
      <c r="K11" s="12">
        <f>SUM('ANEXO VII OCTUBRE'!K11+'ANEXO VII NOVIEMBRE'!K11+'ANEXO VII DICIEMBRE'!K11)</f>
        <v>74941</v>
      </c>
      <c r="L11" s="10">
        <f>'ANEXO VII OCTUBRE'!L11+'ANEXO VII NOVIEMBRE'!L11+'ANEXO VII DICIEMBRE'!L11</f>
        <v>443940</v>
      </c>
      <c r="M11" s="10">
        <f>'ANEXO VII OCTUBRE'!M11+'ANEXO VII NOVIEMBRE'!M11+'ANEXO VII DICIEMBRE'!M11</f>
        <v>28395</v>
      </c>
      <c r="N11" s="10">
        <f>+'ANEXO VII OCTUBRE'!N11+'ANEXO VII NOVIEMBRE'!N11+'ANEXO VII DICIEMBRE'!N11+'ANEXO VII DICIEMBRE'!Q11</f>
        <v>602660</v>
      </c>
      <c r="O11" s="10">
        <f>'ANEXO VII OCTUBRE'!O11+'ANEXO VII NOVIEMBRE'!O11+'ANEXO VII DICIEMBRE'!O11+'ANEXO VII DICIEMBRE'!R11</f>
        <v>136034</v>
      </c>
      <c r="P11" s="10">
        <f>+'ANEXO VII OCTUBRE'!P11+'ANEXO VII NOVIEMBRE'!P11+'ANEXO VII DICIEMBRE'!P11+'ANEXO VII DICIEMBRE'!S11</f>
        <v>29281</v>
      </c>
      <c r="Q11" s="11">
        <f t="shared" si="0"/>
        <v>5716762</v>
      </c>
      <c r="T11" s="19"/>
    </row>
    <row r="12" spans="1:20" x14ac:dyDescent="0.25">
      <c r="A12" s="6" t="s">
        <v>15</v>
      </c>
      <c r="B12" s="12">
        <f>SUM('ANEXO VII OCTUBRE'!B12+'ANEXO VII NOVIEMBRE'!B12+'ANEXO VII DICIEMBRE'!B12)</f>
        <v>6662668</v>
      </c>
      <c r="C12" s="12">
        <f>SUM('ANEXO VII OCTUBRE'!C12+'ANEXO VII NOVIEMBRE'!C12+'ANEXO VII DICIEMBRE'!C12)</f>
        <v>2149047</v>
      </c>
      <c r="D12" s="12">
        <f>SUM('ANEXO VII OCTUBRE'!D12+'ANEXO VII NOVIEMBRE'!D12+'ANEXO VII DICIEMBRE'!D12)</f>
        <v>92298</v>
      </c>
      <c r="E12" s="12">
        <f>SUM('ANEXO VII OCTUBRE'!E12+'ANEXO VII NOVIEMBRE'!E12+'ANEXO VII DICIEMBRE'!E12)</f>
        <v>0</v>
      </c>
      <c r="F12" s="12">
        <f>SUM('ANEXO VII OCTUBRE'!F12+'ANEXO VII NOVIEMBRE'!F12+'ANEXO VII DICIEMBRE'!F12)</f>
        <v>150539</v>
      </c>
      <c r="G12" s="12">
        <f>SUM('ANEXO VII OCTUBRE'!G12+'ANEXO VII NOVIEMBRE'!G12+'ANEXO VII DICIEMBRE'!G12)</f>
        <v>238236</v>
      </c>
      <c r="H12" s="12">
        <f>SUM('ANEXO VII OCTUBRE'!H12+'ANEXO VII NOVIEMBRE'!H12+'ANEXO VII DICIEMBRE'!H12)</f>
        <v>460</v>
      </c>
      <c r="I12" s="12">
        <f>SUM('ANEXO VII OCTUBRE'!I12+'ANEXO VII NOVIEMBRE'!I12+'ANEXO VII DICIEMBRE'!I12)</f>
        <v>22086</v>
      </c>
      <c r="J12" s="10">
        <f>SUM('ANEXO VII OCTUBRE'!J12+'ANEXO VII NOVIEMBRE'!J12+'ANEXO VII DICIEMBRE'!J12)</f>
        <v>67494</v>
      </c>
      <c r="K12" s="12">
        <f>SUM('ANEXO VII OCTUBRE'!K12+'ANEXO VII NOVIEMBRE'!K12+'ANEXO VII DICIEMBRE'!K12)</f>
        <v>69150</v>
      </c>
      <c r="L12" s="10">
        <f>'ANEXO VII OCTUBRE'!L12+'ANEXO VII NOVIEMBRE'!L12+'ANEXO VII DICIEMBRE'!L12</f>
        <v>2026945</v>
      </c>
      <c r="M12" s="10">
        <f>'ANEXO VII OCTUBRE'!M12+'ANEXO VII NOVIEMBRE'!M12+'ANEXO VII DICIEMBRE'!M12</f>
        <v>60701</v>
      </c>
      <c r="N12" s="10">
        <f>+'ANEXO VII OCTUBRE'!N12+'ANEXO VII NOVIEMBRE'!N12+'ANEXO VII DICIEMBRE'!N12+'ANEXO VII DICIEMBRE'!Q12</f>
        <v>1284660</v>
      </c>
      <c r="O12" s="10">
        <f>'ANEXO VII OCTUBRE'!O12+'ANEXO VII NOVIEMBRE'!O12+'ANEXO VII DICIEMBRE'!O12+'ANEXO VII DICIEMBRE'!R12</f>
        <v>289977</v>
      </c>
      <c r="P12" s="10">
        <f>+'ANEXO VII OCTUBRE'!P12+'ANEXO VII NOVIEMBRE'!P12+'ANEXO VII DICIEMBRE'!P12+'ANEXO VII DICIEMBRE'!S12</f>
        <v>62611</v>
      </c>
      <c r="Q12" s="11">
        <f t="shared" si="0"/>
        <v>13176872</v>
      </c>
      <c r="T12" s="19"/>
    </row>
    <row r="13" spans="1:20" x14ac:dyDescent="0.25">
      <c r="A13" s="6" t="s">
        <v>16</v>
      </c>
      <c r="B13" s="12">
        <f>SUM('ANEXO VII OCTUBRE'!B13+'ANEXO VII NOVIEMBRE'!B13+'ANEXO VII DICIEMBRE'!B13)</f>
        <v>29169714</v>
      </c>
      <c r="C13" s="12">
        <f>SUM('ANEXO VII OCTUBRE'!C13+'ANEXO VII NOVIEMBRE'!C13+'ANEXO VII DICIEMBRE'!C13)</f>
        <v>9408703</v>
      </c>
      <c r="D13" s="12">
        <f>SUM('ANEXO VII OCTUBRE'!D13+'ANEXO VII NOVIEMBRE'!D13+'ANEXO VII DICIEMBRE'!D13)</f>
        <v>404092</v>
      </c>
      <c r="E13" s="12">
        <f>SUM('ANEXO VII OCTUBRE'!E13+'ANEXO VII NOVIEMBRE'!E13+'ANEXO VII DICIEMBRE'!E13)</f>
        <v>0</v>
      </c>
      <c r="F13" s="12">
        <f>SUM('ANEXO VII OCTUBRE'!F13+'ANEXO VII NOVIEMBRE'!F13+'ANEXO VII DICIEMBRE'!F13)</f>
        <v>659075</v>
      </c>
      <c r="G13" s="12">
        <f>SUM('ANEXO VII OCTUBRE'!G13+'ANEXO VII NOVIEMBRE'!G13+'ANEXO VII DICIEMBRE'!G13)</f>
        <v>1025163</v>
      </c>
      <c r="H13" s="12">
        <f>SUM('ANEXO VII OCTUBRE'!H13+'ANEXO VII NOVIEMBRE'!H13+'ANEXO VII DICIEMBRE'!H13)</f>
        <v>9169</v>
      </c>
      <c r="I13" s="12">
        <f>SUM('ANEXO VII OCTUBRE'!I13+'ANEXO VII NOVIEMBRE'!I13+'ANEXO VII DICIEMBRE'!I13)</f>
        <v>96693</v>
      </c>
      <c r="J13" s="10">
        <f>SUM('ANEXO VII OCTUBRE'!J13+'ANEXO VII NOVIEMBRE'!J13+'ANEXO VII DICIEMBRE'!J13)</f>
        <v>290438</v>
      </c>
      <c r="K13" s="12">
        <f>SUM('ANEXO VII OCTUBRE'!K13+'ANEXO VII NOVIEMBRE'!K13+'ANEXO VII DICIEMBRE'!K13)</f>
        <v>1378939</v>
      </c>
      <c r="L13" s="10">
        <f>'ANEXO VII OCTUBRE'!L13+'ANEXO VII NOVIEMBRE'!L13+'ANEXO VII DICIEMBRE'!L13</f>
        <v>0</v>
      </c>
      <c r="M13" s="10">
        <f>'ANEXO VII OCTUBRE'!M13+'ANEXO VII NOVIEMBRE'!M13+'ANEXO VII DICIEMBRE'!M13</f>
        <v>261206</v>
      </c>
      <c r="N13" s="10">
        <f>+'ANEXO VII OCTUBRE'!N13+'ANEXO VII NOVIEMBRE'!N13+'ANEXO VII DICIEMBRE'!N13+'ANEXO VII DICIEMBRE'!Q13</f>
        <v>5624349</v>
      </c>
      <c r="O13" s="10">
        <f>'ANEXO VII OCTUBRE'!O13+'ANEXO VII NOVIEMBRE'!O13+'ANEXO VII DICIEMBRE'!O13+'ANEXO VII DICIEMBRE'!R13</f>
        <v>1269541</v>
      </c>
      <c r="P13" s="10">
        <f>+'ANEXO VII OCTUBRE'!P13+'ANEXO VII NOVIEMBRE'!P13+'ANEXO VII DICIEMBRE'!P13+'ANEXO VII DICIEMBRE'!S13</f>
        <v>269423</v>
      </c>
      <c r="Q13" s="11">
        <f t="shared" si="0"/>
        <v>49866505</v>
      </c>
      <c r="T13" s="19"/>
    </row>
    <row r="14" spans="1:20" x14ac:dyDescent="0.25">
      <c r="A14" s="6" t="s">
        <v>17</v>
      </c>
      <c r="B14" s="12">
        <f>SUM('ANEXO VII OCTUBRE'!B14+'ANEXO VII NOVIEMBRE'!B14+'ANEXO VII DICIEMBRE'!B14)</f>
        <v>58502929</v>
      </c>
      <c r="C14" s="12">
        <f>SUM('ANEXO VII OCTUBRE'!C14+'ANEXO VII NOVIEMBRE'!C14+'ANEXO VII DICIEMBRE'!C14)</f>
        <v>18870146</v>
      </c>
      <c r="D14" s="12">
        <f>SUM('ANEXO VII OCTUBRE'!D14+'ANEXO VII NOVIEMBRE'!D14+'ANEXO VII DICIEMBRE'!D14)</f>
        <v>810449</v>
      </c>
      <c r="E14" s="12">
        <f>SUM('ANEXO VII OCTUBRE'!E14+'ANEXO VII NOVIEMBRE'!E14+'ANEXO VII DICIEMBRE'!E14)</f>
        <v>0</v>
      </c>
      <c r="F14" s="12">
        <f>SUM('ANEXO VII OCTUBRE'!F14+'ANEXO VII NOVIEMBRE'!F14+'ANEXO VII DICIEMBRE'!F14)</f>
        <v>1321842</v>
      </c>
      <c r="G14" s="12">
        <f>SUM('ANEXO VII OCTUBRE'!G14+'ANEXO VII NOVIEMBRE'!G14+'ANEXO VII DICIEMBRE'!G14)</f>
        <v>2150700</v>
      </c>
      <c r="H14" s="12">
        <f>SUM('ANEXO VII OCTUBRE'!H14+'ANEXO VII NOVIEMBRE'!H14+'ANEXO VII DICIEMBRE'!H14)</f>
        <v>17242</v>
      </c>
      <c r="I14" s="12">
        <f>SUM('ANEXO VII OCTUBRE'!I14+'ANEXO VII NOVIEMBRE'!I14+'ANEXO VII DICIEMBRE'!I14)</f>
        <v>193929</v>
      </c>
      <c r="J14" s="10">
        <f>SUM('ANEXO VII OCTUBRE'!J14+'ANEXO VII NOVIEMBRE'!J14+'ANEXO VII DICIEMBRE'!J14)</f>
        <v>609312</v>
      </c>
      <c r="K14" s="12">
        <f>SUM('ANEXO VII OCTUBRE'!K14+'ANEXO VII NOVIEMBRE'!K14+'ANEXO VII DICIEMBRE'!K14)</f>
        <v>2593276</v>
      </c>
      <c r="L14" s="10">
        <f>'ANEXO VII OCTUBRE'!L14+'ANEXO VII NOVIEMBRE'!L14+'ANEXO VII DICIEMBRE'!L14</f>
        <v>1715737</v>
      </c>
      <c r="M14" s="10">
        <f>'ANEXO VII OCTUBRE'!M14+'ANEXO VII NOVIEMBRE'!M14+'ANEXO VII DICIEMBRE'!M14</f>
        <v>547988</v>
      </c>
      <c r="N14" s="10">
        <f>+'ANEXO VII OCTUBRE'!N14+'ANEXO VII NOVIEMBRE'!N14+'ANEXO VII DICIEMBRE'!N14+'ANEXO VII DICIEMBRE'!Q14</f>
        <v>11280222</v>
      </c>
      <c r="O14" s="10">
        <f>'ANEXO VII OCTUBRE'!O14+'ANEXO VII NOVIEMBRE'!O14+'ANEXO VII DICIEMBRE'!O14+'ANEXO VII DICIEMBRE'!R14</f>
        <v>2546197</v>
      </c>
      <c r="P14" s="10">
        <f>+'ANEXO VII OCTUBRE'!P14+'ANEXO VII NOVIEMBRE'!P14+'ANEXO VII DICIEMBRE'!P14+'ANEXO VII DICIEMBRE'!S14</f>
        <v>565225</v>
      </c>
      <c r="Q14" s="11">
        <f t="shared" si="0"/>
        <v>101725194</v>
      </c>
      <c r="T14" s="19"/>
    </row>
    <row r="15" spans="1:20" x14ac:dyDescent="0.25">
      <c r="A15" s="6" t="s">
        <v>18</v>
      </c>
      <c r="B15" s="12">
        <f>SUM('ANEXO VII OCTUBRE'!B15+'ANEXO VII NOVIEMBRE'!B15+'ANEXO VII DICIEMBRE'!B15)</f>
        <v>17291027</v>
      </c>
      <c r="C15" s="12">
        <f>SUM('ANEXO VII OCTUBRE'!C15+'ANEXO VII NOVIEMBRE'!C15+'ANEXO VII DICIEMBRE'!C15)</f>
        <v>5577228</v>
      </c>
      <c r="D15" s="12">
        <f>SUM('ANEXO VII OCTUBRE'!D15+'ANEXO VII NOVIEMBRE'!D15+'ANEXO VII DICIEMBRE'!D15)</f>
        <v>239535</v>
      </c>
      <c r="E15" s="12">
        <f>SUM('ANEXO VII OCTUBRE'!E15+'ANEXO VII NOVIEMBRE'!E15+'ANEXO VII DICIEMBRE'!E15)</f>
        <v>0</v>
      </c>
      <c r="F15" s="12">
        <f>SUM('ANEXO VII OCTUBRE'!F15+'ANEXO VII NOVIEMBRE'!F15+'ANEXO VII DICIEMBRE'!F15)</f>
        <v>390682</v>
      </c>
      <c r="G15" s="12">
        <f>SUM('ANEXO VII OCTUBRE'!G15+'ANEXO VII NOVIEMBRE'!G15+'ANEXO VII DICIEMBRE'!G15)</f>
        <v>605967</v>
      </c>
      <c r="H15" s="12">
        <f>SUM('ANEXO VII OCTUBRE'!H15+'ANEXO VII NOVIEMBRE'!H15+'ANEXO VII DICIEMBRE'!H15)</f>
        <v>4683</v>
      </c>
      <c r="I15" s="12">
        <f>SUM('ANEXO VII OCTUBRE'!I15+'ANEXO VII NOVIEMBRE'!I15+'ANEXO VII DICIEMBRE'!I15)</f>
        <v>57318</v>
      </c>
      <c r="J15" s="10">
        <f>SUM('ANEXO VII OCTUBRE'!J15+'ANEXO VII NOVIEMBRE'!J15+'ANEXO VII DICIEMBRE'!J15)</f>
        <v>171676</v>
      </c>
      <c r="K15" s="12">
        <f>SUM('ANEXO VII OCTUBRE'!K15+'ANEXO VII NOVIEMBRE'!K15+'ANEXO VII DICIEMBRE'!K15)</f>
        <v>704335</v>
      </c>
      <c r="L15" s="10">
        <f>'ANEXO VII OCTUBRE'!L15+'ANEXO VII NOVIEMBRE'!L15+'ANEXO VII DICIEMBRE'!L15</f>
        <v>4166426</v>
      </c>
      <c r="M15" s="10">
        <f>'ANEXO VII OCTUBRE'!M15+'ANEXO VII NOVIEMBRE'!M15+'ANEXO VII DICIEMBRE'!M15</f>
        <v>154397</v>
      </c>
      <c r="N15" s="10">
        <f>+'ANEXO VII OCTUBRE'!N15+'ANEXO VII NOVIEMBRE'!N15+'ANEXO VII DICIEMBRE'!N15+'ANEXO VII DICIEMBRE'!Q15</f>
        <v>3333964</v>
      </c>
      <c r="O15" s="10">
        <f>'ANEXO VII OCTUBRE'!O15+'ANEXO VII NOVIEMBRE'!O15+'ANEXO VII DICIEMBRE'!O15+'ANEXO VII DICIEMBRE'!R15</f>
        <v>752550</v>
      </c>
      <c r="P15" s="10">
        <f>+'ANEXO VII OCTUBRE'!P15+'ANEXO VII NOVIEMBRE'!P15+'ANEXO VII DICIEMBRE'!P15+'ANEXO VII DICIEMBRE'!S15</f>
        <v>159254</v>
      </c>
      <c r="Q15" s="11">
        <f t="shared" si="0"/>
        <v>33609042</v>
      </c>
      <c r="T15" s="19"/>
    </row>
    <row r="16" spans="1:20" x14ac:dyDescent="0.25">
      <c r="A16" s="6" t="s">
        <v>52</v>
      </c>
      <c r="B16" s="12">
        <f>SUM('ANEXO VII OCTUBRE'!B16+'ANEXO VII NOVIEMBRE'!B16+'ANEXO VII DICIEMBRE'!B16)</f>
        <v>2484640</v>
      </c>
      <c r="C16" s="12">
        <f>SUM('ANEXO VII OCTUBRE'!C16+'ANEXO VII NOVIEMBRE'!C16+'ANEXO VII DICIEMBRE'!C16)</f>
        <v>801421</v>
      </c>
      <c r="D16" s="12">
        <f>SUM('ANEXO VII OCTUBRE'!D16+'ANEXO VII NOVIEMBRE'!D16+'ANEXO VII DICIEMBRE'!D16)</f>
        <v>34420</v>
      </c>
      <c r="E16" s="12">
        <f>SUM('ANEXO VII OCTUBRE'!E16+'ANEXO VII NOVIEMBRE'!E16+'ANEXO VII DICIEMBRE'!E16)</f>
        <v>0</v>
      </c>
      <c r="F16" s="12">
        <f>SUM('ANEXO VII OCTUBRE'!F16+'ANEXO VII NOVIEMBRE'!F16+'ANEXO VII DICIEMBRE'!F16)</f>
        <v>56139</v>
      </c>
      <c r="G16" s="12">
        <f>SUM('ANEXO VII OCTUBRE'!G16+'ANEXO VII NOVIEMBRE'!G16+'ANEXO VII DICIEMBRE'!G16)</f>
        <v>88521</v>
      </c>
      <c r="H16" s="12">
        <f>SUM('ANEXO VII OCTUBRE'!H16+'ANEXO VII NOVIEMBRE'!H16+'ANEXO VII DICIEMBRE'!H16)</f>
        <v>345</v>
      </c>
      <c r="I16" s="12">
        <f>SUM('ANEXO VII OCTUBRE'!I16+'ANEXO VII NOVIEMBRE'!I16+'ANEXO VII DICIEMBRE'!I16)</f>
        <v>8235</v>
      </c>
      <c r="J16" s="10">
        <f>SUM('ANEXO VII OCTUBRE'!J16+'ANEXO VII NOVIEMBRE'!J16+'ANEXO VII DICIEMBRE'!J16)</f>
        <v>25079</v>
      </c>
      <c r="K16" s="12">
        <f>SUM('ANEXO VII OCTUBRE'!K16+'ANEXO VII NOVIEMBRE'!K16+'ANEXO VII DICIEMBRE'!K16)</f>
        <v>51800</v>
      </c>
      <c r="L16" s="10">
        <f>'ANEXO VII OCTUBRE'!L16+'ANEXO VII NOVIEMBRE'!L16+'ANEXO VII DICIEMBRE'!L16</f>
        <v>69927</v>
      </c>
      <c r="M16" s="10">
        <f>'ANEXO VII OCTUBRE'!M16+'ANEXO VII NOVIEMBRE'!M16+'ANEXO VII DICIEMBRE'!M16</f>
        <v>22551</v>
      </c>
      <c r="N16" s="10">
        <f>+'ANEXO VII OCTUBRE'!N16+'ANEXO VII NOVIEMBRE'!N16+'ANEXO VII DICIEMBRE'!N16+'ANEXO VII DICIEMBRE'!Q16</f>
        <v>479075</v>
      </c>
      <c r="O16" s="10">
        <f>'ANEXO VII OCTUBRE'!O16+'ANEXO VII NOVIEMBRE'!O16+'ANEXO VII DICIEMBRE'!O16+'ANEXO VII DICIEMBRE'!R16</f>
        <v>108138</v>
      </c>
      <c r="P16" s="10">
        <f>+'ANEXO VII OCTUBRE'!P16+'ANEXO VII NOVIEMBRE'!P16+'ANEXO VII DICIEMBRE'!P16+'ANEXO VII DICIEMBRE'!S16</f>
        <v>23265</v>
      </c>
      <c r="Q16" s="11">
        <f t="shared" si="0"/>
        <v>4253556</v>
      </c>
      <c r="T16" s="19"/>
    </row>
    <row r="17" spans="1:20" x14ac:dyDescent="0.25">
      <c r="A17" s="6" t="s">
        <v>19</v>
      </c>
      <c r="B17" s="12">
        <f>SUM('ANEXO VII OCTUBRE'!B17+'ANEXO VII NOVIEMBRE'!B17+'ANEXO VII DICIEMBRE'!B17)</f>
        <v>6758267</v>
      </c>
      <c r="C17" s="12">
        <f>SUM('ANEXO VII OCTUBRE'!C17+'ANEXO VII NOVIEMBRE'!C17+'ANEXO VII DICIEMBRE'!C17)</f>
        <v>2179882</v>
      </c>
      <c r="D17" s="12">
        <f>SUM('ANEXO VII OCTUBRE'!D17+'ANEXO VII NOVIEMBRE'!D17+'ANEXO VII DICIEMBRE'!D17)</f>
        <v>93624</v>
      </c>
      <c r="E17" s="12">
        <f>SUM('ANEXO VII OCTUBRE'!E17+'ANEXO VII NOVIEMBRE'!E17+'ANEXO VII DICIEMBRE'!E17)</f>
        <v>0</v>
      </c>
      <c r="F17" s="12">
        <f>SUM('ANEXO VII OCTUBRE'!F17+'ANEXO VII NOVIEMBRE'!F17+'ANEXO VII DICIEMBRE'!F17)</f>
        <v>152699</v>
      </c>
      <c r="G17" s="12">
        <f>SUM('ANEXO VII OCTUBRE'!G17+'ANEXO VII NOVIEMBRE'!G17+'ANEXO VII DICIEMBRE'!G17)</f>
        <v>241197</v>
      </c>
      <c r="H17" s="12">
        <f>SUM('ANEXO VII OCTUBRE'!H17+'ANEXO VII NOVIEMBRE'!H17+'ANEXO VII DICIEMBRE'!H17)</f>
        <v>905</v>
      </c>
      <c r="I17" s="12">
        <f>SUM('ANEXO VII OCTUBRE'!I17+'ANEXO VII NOVIEMBRE'!I17+'ANEXO VII DICIEMBRE'!I17)</f>
        <v>22404</v>
      </c>
      <c r="J17" s="10">
        <f>SUM('ANEXO VII OCTUBRE'!J17+'ANEXO VII NOVIEMBRE'!J17+'ANEXO VII DICIEMBRE'!J17)</f>
        <v>68334</v>
      </c>
      <c r="K17" s="12">
        <f>SUM('ANEXO VII OCTUBRE'!K17+'ANEXO VII NOVIEMBRE'!K17+'ANEXO VII DICIEMBRE'!K17)</f>
        <v>136141</v>
      </c>
      <c r="L17" s="10">
        <f>'ANEXO VII OCTUBRE'!L17+'ANEXO VII NOVIEMBRE'!L17+'ANEXO VII DICIEMBRE'!L17</f>
        <v>122451</v>
      </c>
      <c r="M17" s="10">
        <f>'ANEXO VII OCTUBRE'!M17+'ANEXO VII NOVIEMBRE'!M17+'ANEXO VII DICIEMBRE'!M17</f>
        <v>61456</v>
      </c>
      <c r="N17" s="10">
        <f>+'ANEXO VII OCTUBRE'!N17+'ANEXO VII NOVIEMBRE'!N17+'ANEXO VII DICIEMBRE'!N17+'ANEXO VII DICIEMBRE'!Q17</f>
        <v>1303092</v>
      </c>
      <c r="O17" s="10">
        <f>'ANEXO VII OCTUBRE'!O17+'ANEXO VII NOVIEMBRE'!O17+'ANEXO VII DICIEMBRE'!O17+'ANEXO VII DICIEMBRE'!R17</f>
        <v>294138</v>
      </c>
      <c r="P17" s="10">
        <f>+'ANEXO VII OCTUBRE'!P17+'ANEXO VII NOVIEMBRE'!P17+'ANEXO VII DICIEMBRE'!P17+'ANEXO VII DICIEMBRE'!S17</f>
        <v>63389</v>
      </c>
      <c r="Q17" s="11">
        <f t="shared" si="0"/>
        <v>11497979</v>
      </c>
      <c r="T17" s="19"/>
    </row>
    <row r="18" spans="1:20" x14ac:dyDescent="0.25">
      <c r="A18" s="6" t="s">
        <v>20</v>
      </c>
      <c r="B18" s="12">
        <f>SUM('ANEXO VII OCTUBRE'!B18+'ANEXO VII NOVIEMBRE'!B18+'ANEXO VII DICIEMBRE'!B18)</f>
        <v>6842750</v>
      </c>
      <c r="C18" s="12">
        <f>SUM('ANEXO VII OCTUBRE'!C18+'ANEXO VII NOVIEMBRE'!C18+'ANEXO VII DICIEMBRE'!C18)</f>
        <v>2207132</v>
      </c>
      <c r="D18" s="12">
        <f>SUM('ANEXO VII OCTUBRE'!D18+'ANEXO VII NOVIEMBRE'!D18+'ANEXO VII DICIEMBRE'!D18)</f>
        <v>94793</v>
      </c>
      <c r="E18" s="12">
        <f>SUM('ANEXO VII OCTUBRE'!E18+'ANEXO VII NOVIEMBRE'!E18+'ANEXO VII DICIEMBRE'!E18)</f>
        <v>0</v>
      </c>
      <c r="F18" s="12">
        <f>SUM('ANEXO VII OCTUBRE'!F18+'ANEXO VII NOVIEMBRE'!F18+'ANEXO VII DICIEMBRE'!F18)</f>
        <v>154608</v>
      </c>
      <c r="G18" s="12">
        <f>SUM('ANEXO VII OCTUBRE'!G18+'ANEXO VII NOVIEMBRE'!G18+'ANEXO VII DICIEMBRE'!G18)</f>
        <v>244632</v>
      </c>
      <c r="H18" s="12">
        <f>SUM('ANEXO VII OCTUBRE'!H18+'ANEXO VII NOVIEMBRE'!H18+'ANEXO VII DICIEMBRE'!H18)</f>
        <v>811</v>
      </c>
      <c r="I18" s="12">
        <f>SUM('ANEXO VII OCTUBRE'!I18+'ANEXO VII NOVIEMBRE'!I18+'ANEXO VII DICIEMBRE'!I18)</f>
        <v>22683</v>
      </c>
      <c r="J18" s="10">
        <f>SUM('ANEXO VII OCTUBRE'!J18+'ANEXO VII NOVIEMBRE'!J18+'ANEXO VII DICIEMBRE'!J18)</f>
        <v>69306</v>
      </c>
      <c r="K18" s="12">
        <f>SUM('ANEXO VII OCTUBRE'!K18+'ANEXO VII NOVIEMBRE'!K18+'ANEXO VII DICIEMBRE'!K18)</f>
        <v>122033</v>
      </c>
      <c r="L18" s="10">
        <f>'ANEXO VII OCTUBRE'!L18+'ANEXO VII NOVIEMBRE'!L18+'ANEXO VII DICIEMBRE'!L18</f>
        <v>665409</v>
      </c>
      <c r="M18" s="10">
        <f>'ANEXO VII OCTUBRE'!M18+'ANEXO VII NOVIEMBRE'!M18+'ANEXO VII DICIEMBRE'!M18</f>
        <v>62331</v>
      </c>
      <c r="N18" s="10">
        <f>+'ANEXO VII OCTUBRE'!N18+'ANEXO VII NOVIEMBRE'!N18+'ANEXO VII DICIEMBRE'!N18+'ANEXO VII DICIEMBRE'!Q18</f>
        <v>1319383</v>
      </c>
      <c r="O18" s="10">
        <f>'ANEXO VII OCTUBRE'!O18+'ANEXO VII NOVIEMBRE'!O18+'ANEXO VII DICIEMBRE'!O18+'ANEXO VII DICIEMBRE'!R18</f>
        <v>297815</v>
      </c>
      <c r="P18" s="10">
        <f>+'ANEXO VII OCTUBRE'!P18+'ANEXO VII NOVIEMBRE'!P18+'ANEXO VII DICIEMBRE'!P18+'ANEXO VII DICIEMBRE'!S18</f>
        <v>64291</v>
      </c>
      <c r="Q18" s="11">
        <f t="shared" si="0"/>
        <v>12167977</v>
      </c>
      <c r="T18" s="19"/>
    </row>
    <row r="19" spans="1:20" x14ac:dyDescent="0.25">
      <c r="A19" s="6" t="s">
        <v>21</v>
      </c>
      <c r="B19" s="12">
        <f>SUM('ANEXO VII OCTUBRE'!B19+'ANEXO VII NOVIEMBRE'!B19+'ANEXO VII DICIEMBRE'!B19)</f>
        <v>32714947</v>
      </c>
      <c r="C19" s="12">
        <f>SUM('ANEXO VII OCTUBRE'!C19+'ANEXO VII NOVIEMBRE'!C19+'ANEXO VII DICIEMBRE'!C19)</f>
        <v>10552221</v>
      </c>
      <c r="D19" s="12">
        <f>SUM('ANEXO VII OCTUBRE'!D19+'ANEXO VII NOVIEMBRE'!D19+'ANEXO VII DICIEMBRE'!D19)</f>
        <v>453204</v>
      </c>
      <c r="E19" s="12">
        <f>SUM('ANEXO VII OCTUBRE'!E19+'ANEXO VII NOVIEMBRE'!E19+'ANEXO VII DICIEMBRE'!E19)</f>
        <v>0</v>
      </c>
      <c r="F19" s="12">
        <f>SUM('ANEXO VII OCTUBRE'!F19+'ANEXO VII NOVIEMBRE'!F19+'ANEXO VII DICIEMBRE'!F19)</f>
        <v>739177</v>
      </c>
      <c r="G19" s="12">
        <f>SUM('ANEXO VII OCTUBRE'!G19+'ANEXO VII NOVIEMBRE'!G19+'ANEXO VII DICIEMBRE'!G19)</f>
        <v>1145625</v>
      </c>
      <c r="H19" s="12">
        <f>SUM('ANEXO VII OCTUBRE'!H19+'ANEXO VII NOVIEMBRE'!H19+'ANEXO VII DICIEMBRE'!H19)</f>
        <v>10080</v>
      </c>
      <c r="I19" s="12">
        <f>SUM('ANEXO VII OCTUBRE'!I19+'ANEXO VII NOVIEMBRE'!I19+'ANEXO VII DICIEMBRE'!I19)</f>
        <v>108444</v>
      </c>
      <c r="J19" s="10">
        <f>SUM('ANEXO VII OCTUBRE'!J19+'ANEXO VII NOVIEMBRE'!J19+'ANEXO VII DICIEMBRE'!J19)</f>
        <v>324566</v>
      </c>
      <c r="K19" s="12">
        <f>SUM('ANEXO VII OCTUBRE'!K19+'ANEXO VII NOVIEMBRE'!K19+'ANEXO VII DICIEMBRE'!K19)</f>
        <v>1515929</v>
      </c>
      <c r="L19" s="10">
        <f>'ANEXO VII OCTUBRE'!L19+'ANEXO VII NOVIEMBRE'!L19+'ANEXO VII DICIEMBRE'!L19</f>
        <v>1784398</v>
      </c>
      <c r="M19" s="10">
        <f>'ANEXO VII OCTUBRE'!M19+'ANEXO VII NOVIEMBRE'!M19+'ANEXO VII DICIEMBRE'!M19</f>
        <v>291900</v>
      </c>
      <c r="N19" s="10">
        <f>+'ANEXO VII OCTUBRE'!N19+'ANEXO VII NOVIEMBRE'!N19+'ANEXO VII DICIEMBRE'!N19+'ANEXO VII DICIEMBRE'!Q19</f>
        <v>6307921</v>
      </c>
      <c r="O19" s="10">
        <f>'ANEXO VII OCTUBRE'!O19+'ANEXO VII NOVIEMBRE'!O19+'ANEXO VII DICIEMBRE'!O19+'ANEXO VII DICIEMBRE'!R19</f>
        <v>1423839</v>
      </c>
      <c r="P19" s="10">
        <f>+'ANEXO VII OCTUBRE'!P19+'ANEXO VII NOVIEMBRE'!P19+'ANEXO VII DICIEMBRE'!P19+'ANEXO VII DICIEMBRE'!S19</f>
        <v>301082</v>
      </c>
      <c r="Q19" s="11">
        <f t="shared" si="0"/>
        <v>57673333</v>
      </c>
      <c r="T19" s="19"/>
    </row>
    <row r="20" spans="1:20" x14ac:dyDescent="0.25">
      <c r="A20" s="6" t="s">
        <v>22</v>
      </c>
      <c r="B20" s="12">
        <f>SUM('ANEXO VII OCTUBRE'!B20+'ANEXO VII NOVIEMBRE'!B20+'ANEXO VII DICIEMBRE'!B20)</f>
        <v>10917435</v>
      </c>
      <c r="C20" s="12">
        <f>SUM('ANEXO VII OCTUBRE'!C20+'ANEXO VII NOVIEMBRE'!C20+'ANEXO VII DICIEMBRE'!C20)</f>
        <v>3521424</v>
      </c>
      <c r="D20" s="12">
        <f>SUM('ANEXO VII OCTUBRE'!D20+'ANEXO VII NOVIEMBRE'!D20+'ANEXO VII DICIEMBRE'!D20)</f>
        <v>151240</v>
      </c>
      <c r="E20" s="12">
        <f>SUM('ANEXO VII OCTUBRE'!E20+'ANEXO VII NOVIEMBRE'!E20+'ANEXO VII DICIEMBRE'!E20)</f>
        <v>0</v>
      </c>
      <c r="F20" s="12">
        <f>SUM('ANEXO VII OCTUBRE'!F20+'ANEXO VII NOVIEMBRE'!F20+'ANEXO VII DICIEMBRE'!F20)</f>
        <v>246674</v>
      </c>
      <c r="G20" s="12">
        <f>SUM('ANEXO VII OCTUBRE'!G20+'ANEXO VII NOVIEMBRE'!G20+'ANEXO VII DICIEMBRE'!G20)</f>
        <v>394131</v>
      </c>
      <c r="H20" s="12">
        <f>SUM('ANEXO VII OCTUBRE'!H20+'ANEXO VII NOVIEMBRE'!H20+'ANEXO VII DICIEMBRE'!H20)</f>
        <v>2689</v>
      </c>
      <c r="I20" s="12">
        <f>SUM('ANEXO VII OCTUBRE'!I20+'ANEXO VII NOVIEMBRE'!I20+'ANEXO VII DICIEMBRE'!I20)</f>
        <v>36189</v>
      </c>
      <c r="J20" s="10">
        <f>SUM('ANEXO VII OCTUBRE'!J20+'ANEXO VII NOVIEMBRE'!J20+'ANEXO VII DICIEMBRE'!J20)</f>
        <v>111661</v>
      </c>
      <c r="K20" s="12">
        <f>SUM('ANEXO VII OCTUBRE'!K20+'ANEXO VII NOVIEMBRE'!K20+'ANEXO VII DICIEMBRE'!K20)</f>
        <v>404374</v>
      </c>
      <c r="L20" s="10">
        <f>'ANEXO VII OCTUBRE'!L20+'ANEXO VII NOVIEMBRE'!L20+'ANEXO VII DICIEMBRE'!L20</f>
        <v>3394375</v>
      </c>
      <c r="M20" s="10">
        <f>'ANEXO VII OCTUBRE'!M20+'ANEXO VII NOVIEMBRE'!M20+'ANEXO VII DICIEMBRE'!M20</f>
        <v>100423</v>
      </c>
      <c r="N20" s="10">
        <f>+'ANEXO VII OCTUBRE'!N20+'ANEXO VII NOVIEMBRE'!N20+'ANEXO VII DICIEMBRE'!N20+'ANEXO VII DICIEMBRE'!Q20</f>
        <v>2105042</v>
      </c>
      <c r="O20" s="10">
        <f>'ANEXO VII OCTUBRE'!O20+'ANEXO VII NOVIEMBRE'!O20+'ANEXO VII DICIEMBRE'!O20+'ANEXO VII DICIEMBRE'!R20</f>
        <v>475155</v>
      </c>
      <c r="P20" s="10">
        <f>+'ANEXO VII OCTUBRE'!P20+'ANEXO VII NOVIEMBRE'!P20+'ANEXO VII DICIEMBRE'!P20+'ANEXO VII DICIEMBRE'!S20</f>
        <v>103582</v>
      </c>
      <c r="Q20" s="11">
        <f t="shared" si="0"/>
        <v>21964394</v>
      </c>
      <c r="T20" s="19"/>
    </row>
    <row r="21" spans="1:20" x14ac:dyDescent="0.25">
      <c r="A21" s="6" t="s">
        <v>23</v>
      </c>
      <c r="B21" s="12">
        <f>SUM('ANEXO VII OCTUBRE'!B21+'ANEXO VII NOVIEMBRE'!B21+'ANEXO VII DICIEMBRE'!B21)</f>
        <v>6505131</v>
      </c>
      <c r="C21" s="12">
        <f>SUM('ANEXO VII OCTUBRE'!C21+'ANEXO VII NOVIEMBRE'!C21+'ANEXO VII DICIEMBRE'!C21)</f>
        <v>2098233</v>
      </c>
      <c r="D21" s="12">
        <f>SUM('ANEXO VII OCTUBRE'!D21+'ANEXO VII NOVIEMBRE'!D21+'ANEXO VII DICIEMBRE'!D21)</f>
        <v>90117</v>
      </c>
      <c r="E21" s="12">
        <f>SUM('ANEXO VII OCTUBRE'!E21+'ANEXO VII NOVIEMBRE'!E21+'ANEXO VII DICIEMBRE'!E21)</f>
        <v>0</v>
      </c>
      <c r="F21" s="12">
        <f>SUM('ANEXO VII OCTUBRE'!F21+'ANEXO VII NOVIEMBRE'!F21+'ANEXO VII DICIEMBRE'!F21)</f>
        <v>146980</v>
      </c>
      <c r="G21" s="12">
        <f>SUM('ANEXO VII OCTUBRE'!G21+'ANEXO VII NOVIEMBRE'!G21+'ANEXO VII DICIEMBRE'!G21)</f>
        <v>231912</v>
      </c>
      <c r="H21" s="12">
        <f>SUM('ANEXO VII OCTUBRE'!H21+'ANEXO VII NOVIEMBRE'!H21+'ANEXO VII DICIEMBRE'!H21)</f>
        <v>739</v>
      </c>
      <c r="I21" s="12">
        <f>SUM('ANEXO VII OCTUBRE'!I21+'ANEXO VII NOVIEMBRE'!I21+'ANEXO VII DICIEMBRE'!I21)</f>
        <v>21564</v>
      </c>
      <c r="J21" s="10">
        <f>SUM('ANEXO VII OCTUBRE'!J21+'ANEXO VII NOVIEMBRE'!J21+'ANEXO VII DICIEMBRE'!J21)</f>
        <v>65702</v>
      </c>
      <c r="K21" s="12">
        <f>SUM('ANEXO VII OCTUBRE'!K21+'ANEXO VII NOVIEMBRE'!K21+'ANEXO VII DICIEMBRE'!K21)</f>
        <v>111073</v>
      </c>
      <c r="L21" s="10">
        <f>'ANEXO VII OCTUBRE'!L21+'ANEXO VII NOVIEMBRE'!L21+'ANEXO VII DICIEMBRE'!L21</f>
        <v>473982</v>
      </c>
      <c r="M21" s="10">
        <f>'ANEXO VII OCTUBRE'!M21+'ANEXO VII NOVIEMBRE'!M21+'ANEXO VII DICIEMBRE'!M21</f>
        <v>59089</v>
      </c>
      <c r="N21" s="10">
        <f>+'ANEXO VII OCTUBRE'!N21+'ANEXO VII NOVIEMBRE'!N21+'ANEXO VII DICIEMBRE'!N21+'ANEXO VII DICIEMBRE'!Q21</f>
        <v>1254285</v>
      </c>
      <c r="O21" s="10">
        <f>'ANEXO VII OCTUBRE'!O21+'ANEXO VII NOVIEMBRE'!O21+'ANEXO VII DICIEMBRE'!O21+'ANEXO VII DICIEMBRE'!R21</f>
        <v>283120</v>
      </c>
      <c r="P21" s="10">
        <f>+'ANEXO VII OCTUBRE'!P21+'ANEXO VII NOVIEMBRE'!P21+'ANEXO VII DICIEMBRE'!P21+'ANEXO VII DICIEMBRE'!S21</f>
        <v>60949</v>
      </c>
      <c r="Q21" s="11">
        <f t="shared" si="0"/>
        <v>11402876</v>
      </c>
      <c r="T21" s="19"/>
    </row>
    <row r="22" spans="1:20" x14ac:dyDescent="0.25">
      <c r="A22" s="6" t="s">
        <v>24</v>
      </c>
      <c r="B22" s="12">
        <f>SUM('ANEXO VII OCTUBRE'!B22+'ANEXO VII NOVIEMBRE'!B22+'ANEXO VII DICIEMBRE'!B22)</f>
        <v>6362821</v>
      </c>
      <c r="C22" s="12">
        <f>SUM('ANEXO VII OCTUBRE'!C22+'ANEXO VII NOVIEMBRE'!C22+'ANEXO VII DICIEMBRE'!C22)</f>
        <v>2052330</v>
      </c>
      <c r="D22" s="12">
        <f>SUM('ANEXO VII OCTUBRE'!D22+'ANEXO VII NOVIEMBRE'!D22+'ANEXO VII DICIEMBRE'!D22)</f>
        <v>88145</v>
      </c>
      <c r="E22" s="12">
        <f>SUM('ANEXO VII OCTUBRE'!E22+'ANEXO VII NOVIEMBRE'!E22+'ANEXO VII DICIEMBRE'!E22)</f>
        <v>0</v>
      </c>
      <c r="F22" s="12">
        <f>SUM('ANEXO VII OCTUBRE'!F22+'ANEXO VII NOVIEMBRE'!F22+'ANEXO VII DICIEMBRE'!F22)</f>
        <v>143764</v>
      </c>
      <c r="G22" s="12">
        <f>SUM('ANEXO VII OCTUBRE'!G22+'ANEXO VII NOVIEMBRE'!G22+'ANEXO VII DICIEMBRE'!G22)</f>
        <v>226665</v>
      </c>
      <c r="H22" s="12">
        <f>SUM('ANEXO VII OCTUBRE'!H22+'ANEXO VII NOVIEMBRE'!H22+'ANEXO VII DICIEMBRE'!H22)</f>
        <v>469</v>
      </c>
      <c r="I22" s="12">
        <f>SUM('ANEXO VII OCTUBRE'!I22+'ANEXO VII NOVIEMBRE'!I22+'ANEXO VII DICIEMBRE'!I22)</f>
        <v>21093</v>
      </c>
      <c r="J22" s="10">
        <f>SUM('ANEXO VII OCTUBRE'!J22+'ANEXO VII NOVIEMBRE'!J22+'ANEXO VII DICIEMBRE'!J22)</f>
        <v>64216</v>
      </c>
      <c r="K22" s="12">
        <f>SUM('ANEXO VII OCTUBRE'!K22+'ANEXO VII NOVIEMBRE'!K22+'ANEXO VII DICIEMBRE'!K22)</f>
        <v>70559</v>
      </c>
      <c r="L22" s="10">
        <f>'ANEXO VII OCTUBRE'!L22+'ANEXO VII NOVIEMBRE'!L22+'ANEXO VII DICIEMBRE'!L22</f>
        <v>464646</v>
      </c>
      <c r="M22" s="10">
        <f>'ANEXO VII OCTUBRE'!M22+'ANEXO VII NOVIEMBRE'!M22+'ANEXO VII DICIEMBRE'!M22</f>
        <v>57753</v>
      </c>
      <c r="N22" s="10">
        <f>+'ANEXO VII OCTUBRE'!N22+'ANEXO VII NOVIEMBRE'!N22+'ANEXO VII DICIEMBRE'!N22+'ANEXO VII DICIEMBRE'!Q22</f>
        <v>1226845</v>
      </c>
      <c r="O22" s="10">
        <f>'ANEXO VII OCTUBRE'!O22+'ANEXO VII NOVIEMBRE'!O22+'ANEXO VII DICIEMBRE'!O22+'ANEXO VII DICIEMBRE'!R22</f>
        <v>276926</v>
      </c>
      <c r="P22" s="10">
        <f>+'ANEXO VII OCTUBRE'!P22+'ANEXO VII NOVIEMBRE'!P22+'ANEXO VII DICIEMBRE'!P22+'ANEXO VII DICIEMBRE'!S22</f>
        <v>59569</v>
      </c>
      <c r="Q22" s="11">
        <f t="shared" si="0"/>
        <v>11115801</v>
      </c>
      <c r="T22" s="19"/>
    </row>
    <row r="23" spans="1:20" x14ac:dyDescent="0.25">
      <c r="A23" s="6" t="s">
        <v>25</v>
      </c>
      <c r="B23" s="12">
        <f>SUM('ANEXO VII OCTUBRE'!B23+'ANEXO VII NOVIEMBRE'!B23+'ANEXO VII DICIEMBRE'!B23)</f>
        <v>4764657</v>
      </c>
      <c r="C23" s="12">
        <f>SUM('ANEXO VII OCTUBRE'!C23+'ANEXO VII NOVIEMBRE'!C23+'ANEXO VII DICIEMBRE'!C23)</f>
        <v>1536842</v>
      </c>
      <c r="D23" s="12">
        <f>SUM('ANEXO VII OCTUBRE'!D23+'ANEXO VII NOVIEMBRE'!D23+'ANEXO VII DICIEMBRE'!D23)</f>
        <v>66005</v>
      </c>
      <c r="E23" s="12">
        <f>SUM('ANEXO VII OCTUBRE'!E23+'ANEXO VII NOVIEMBRE'!E23+'ANEXO VII DICIEMBRE'!E23)</f>
        <v>0</v>
      </c>
      <c r="F23" s="12">
        <f>SUM('ANEXO VII OCTUBRE'!F23+'ANEXO VII NOVIEMBRE'!F23+'ANEXO VII DICIEMBRE'!F23)</f>
        <v>107654</v>
      </c>
      <c r="G23" s="12">
        <f>SUM('ANEXO VII OCTUBRE'!G23+'ANEXO VII NOVIEMBRE'!G23+'ANEXO VII DICIEMBRE'!G23)</f>
        <v>169908</v>
      </c>
      <c r="H23" s="12">
        <f>SUM('ANEXO VII OCTUBRE'!H23+'ANEXO VII NOVIEMBRE'!H23+'ANEXO VII DICIEMBRE'!H23)</f>
        <v>759</v>
      </c>
      <c r="I23" s="12">
        <f>SUM('ANEXO VII OCTUBRE'!I23+'ANEXO VII NOVIEMBRE'!I23+'ANEXO VII DICIEMBRE'!I23)</f>
        <v>15795</v>
      </c>
      <c r="J23" s="10">
        <f>SUM('ANEXO VII OCTUBRE'!J23+'ANEXO VII NOVIEMBRE'!J23+'ANEXO VII DICIEMBRE'!J23)</f>
        <v>48137</v>
      </c>
      <c r="K23" s="12">
        <f>SUM('ANEXO VII OCTUBRE'!K23+'ANEXO VII NOVIEMBRE'!K23+'ANEXO VII DICIEMBRE'!K23)</f>
        <v>114166</v>
      </c>
      <c r="L23" s="10">
        <f>'ANEXO VII OCTUBRE'!L23+'ANEXO VII NOVIEMBRE'!L23+'ANEXO VII DICIEMBRE'!L23</f>
        <v>579762</v>
      </c>
      <c r="M23" s="10">
        <f>'ANEXO VII OCTUBRE'!M23+'ANEXO VII NOVIEMBRE'!M23+'ANEXO VII DICIEMBRE'!M23</f>
        <v>43285</v>
      </c>
      <c r="N23" s="10">
        <f>+'ANEXO VII OCTUBRE'!N23+'ANEXO VII NOVIEMBRE'!N23+'ANEXO VII DICIEMBRE'!N23+'ANEXO VII DICIEMBRE'!Q23</f>
        <v>918696</v>
      </c>
      <c r="O23" s="10">
        <f>'ANEXO VII OCTUBRE'!O23+'ANEXO VII NOVIEMBRE'!O23+'ANEXO VII DICIEMBRE'!O23+'ANEXO VII DICIEMBRE'!R23</f>
        <v>207371</v>
      </c>
      <c r="P23" s="10">
        <f>+'ANEXO VII OCTUBRE'!P23+'ANEXO VII NOVIEMBRE'!P23+'ANEXO VII DICIEMBRE'!P23+'ANEXO VII DICIEMBRE'!S23</f>
        <v>44654</v>
      </c>
      <c r="Q23" s="11">
        <f t="shared" si="0"/>
        <v>8617691</v>
      </c>
      <c r="T23" s="19"/>
    </row>
    <row r="24" spans="1:20" x14ac:dyDescent="0.25">
      <c r="A24" s="6" t="s">
        <v>26</v>
      </c>
      <c r="B24" s="12">
        <f>SUM('ANEXO VII OCTUBRE'!B24+'ANEXO VII NOVIEMBRE'!B24+'ANEXO VII DICIEMBRE'!B24)</f>
        <v>7437158</v>
      </c>
      <c r="C24" s="12">
        <f>SUM('ANEXO VII OCTUBRE'!C24+'ANEXO VII NOVIEMBRE'!C24+'ANEXO VII DICIEMBRE'!C24)</f>
        <v>2398858</v>
      </c>
      <c r="D24" s="12">
        <f>SUM('ANEXO VII OCTUBRE'!D24+'ANEXO VII NOVIEMBRE'!D24+'ANEXO VII DICIEMBRE'!D24)</f>
        <v>103028</v>
      </c>
      <c r="E24" s="12">
        <f>SUM('ANEXO VII OCTUBRE'!E24+'ANEXO VII NOVIEMBRE'!E24+'ANEXO VII DICIEMBRE'!E24)</f>
        <v>0</v>
      </c>
      <c r="F24" s="12">
        <f>SUM('ANEXO VII OCTUBRE'!F24+'ANEXO VII NOVIEMBRE'!F24+'ANEXO VII DICIEMBRE'!F24)</f>
        <v>168039</v>
      </c>
      <c r="G24" s="12">
        <f>SUM('ANEXO VII OCTUBRE'!G24+'ANEXO VII NOVIEMBRE'!G24+'ANEXO VII DICIEMBRE'!G24)</f>
        <v>265272</v>
      </c>
      <c r="H24" s="12">
        <f>SUM('ANEXO VII OCTUBRE'!H24+'ANEXO VII NOVIEMBRE'!H24+'ANEXO VII DICIEMBRE'!H24)</f>
        <v>874</v>
      </c>
      <c r="I24" s="12">
        <f>SUM('ANEXO VII OCTUBRE'!I24+'ANEXO VII NOVIEMBRE'!I24+'ANEXO VII DICIEMBRE'!I24)</f>
        <v>24654</v>
      </c>
      <c r="J24" s="10">
        <f>SUM('ANEXO VII OCTUBRE'!J24+'ANEXO VII NOVIEMBRE'!J24+'ANEXO VII DICIEMBRE'!J24)</f>
        <v>75154</v>
      </c>
      <c r="K24" s="12">
        <f>SUM('ANEXO VII OCTUBRE'!K24+'ANEXO VII NOVIEMBRE'!K24+'ANEXO VII DICIEMBRE'!K24)</f>
        <v>131532</v>
      </c>
      <c r="L24" s="10">
        <f>'ANEXO VII OCTUBRE'!L24+'ANEXO VII NOVIEMBRE'!L24+'ANEXO VII DICIEMBRE'!L24</f>
        <v>442148</v>
      </c>
      <c r="M24" s="10">
        <f>'ANEXO VII OCTUBRE'!M24+'ANEXO VII NOVIEMBRE'!M24+'ANEXO VII DICIEMBRE'!M24</f>
        <v>67590</v>
      </c>
      <c r="N24" s="10">
        <f>+'ANEXO VII OCTUBRE'!N24+'ANEXO VII NOVIEMBRE'!N24+'ANEXO VII DICIEMBRE'!N24+'ANEXO VII DICIEMBRE'!Q24</f>
        <v>1433993</v>
      </c>
      <c r="O24" s="10">
        <f>'ANEXO VII OCTUBRE'!O24+'ANEXO VII NOVIEMBRE'!O24+'ANEXO VII DICIEMBRE'!O24+'ANEXO VII DICIEMBRE'!R24</f>
        <v>323684</v>
      </c>
      <c r="P24" s="10">
        <f>+'ANEXO VII OCTUBRE'!P24+'ANEXO VII NOVIEMBRE'!P24+'ANEXO VII DICIEMBRE'!P24+'ANEXO VII DICIEMBRE'!S24</f>
        <v>69717</v>
      </c>
      <c r="Q24" s="11">
        <f t="shared" si="0"/>
        <v>12941701</v>
      </c>
      <c r="T24" s="19"/>
    </row>
    <row r="25" spans="1:20" x14ac:dyDescent="0.25">
      <c r="A25" s="6" t="s">
        <v>27</v>
      </c>
      <c r="B25" s="12">
        <f>SUM('ANEXO VII OCTUBRE'!B25+'ANEXO VII NOVIEMBRE'!B25+'ANEXO VII DICIEMBRE'!B25)</f>
        <v>7578964</v>
      </c>
      <c r="C25" s="12">
        <f>SUM('ANEXO VII OCTUBRE'!C25+'ANEXO VII NOVIEMBRE'!C25+'ANEXO VII DICIEMBRE'!C25)</f>
        <v>2444599</v>
      </c>
      <c r="D25" s="12">
        <f>SUM('ANEXO VII OCTUBRE'!D25+'ANEXO VII NOVIEMBRE'!D25+'ANEXO VII DICIEMBRE'!D25)</f>
        <v>104992</v>
      </c>
      <c r="E25" s="12">
        <f>SUM('ANEXO VII OCTUBRE'!E25+'ANEXO VII NOVIEMBRE'!E25+'ANEXO VII DICIEMBRE'!E25)</f>
        <v>0</v>
      </c>
      <c r="F25" s="12">
        <f>SUM('ANEXO VII OCTUBRE'!F25+'ANEXO VII NOVIEMBRE'!F25+'ANEXO VII DICIEMBRE'!F25)</f>
        <v>171243</v>
      </c>
      <c r="G25" s="12">
        <f>SUM('ANEXO VII OCTUBRE'!G25+'ANEXO VII NOVIEMBRE'!G25+'ANEXO VII DICIEMBRE'!G25)</f>
        <v>267630</v>
      </c>
      <c r="H25" s="12">
        <f>SUM('ANEXO VII OCTUBRE'!H25+'ANEXO VII NOVIEMBRE'!H25+'ANEXO VII DICIEMBRE'!H25)</f>
        <v>1952</v>
      </c>
      <c r="I25" s="12">
        <f>SUM('ANEXO VII OCTUBRE'!I25+'ANEXO VII NOVIEMBRE'!I25+'ANEXO VII DICIEMBRE'!I25)</f>
        <v>25122</v>
      </c>
      <c r="J25" s="10">
        <f>SUM('ANEXO VII OCTUBRE'!J25+'ANEXO VII NOVIEMBRE'!J25+'ANEXO VII DICIEMBRE'!J25)</f>
        <v>75821</v>
      </c>
      <c r="K25" s="12">
        <f>SUM('ANEXO VII OCTUBRE'!K25+'ANEXO VII NOVIEMBRE'!K25+'ANEXO VII DICIEMBRE'!K25)</f>
        <v>293454</v>
      </c>
      <c r="L25" s="10">
        <f>'ANEXO VII OCTUBRE'!L25+'ANEXO VII NOVIEMBRE'!L25+'ANEXO VII DICIEMBRE'!L25</f>
        <v>697948</v>
      </c>
      <c r="M25" s="10">
        <f>'ANEXO VII OCTUBRE'!M25+'ANEXO VII NOVIEMBRE'!M25+'ANEXO VII DICIEMBRE'!M25</f>
        <v>68195</v>
      </c>
      <c r="N25" s="10">
        <f>+'ANEXO VII OCTUBRE'!N25+'ANEXO VII NOVIEMBRE'!N25+'ANEXO VII DICIEMBRE'!N25+'ANEXO VII DICIEMBRE'!Q25</f>
        <v>1461335</v>
      </c>
      <c r="O25" s="10">
        <f>'ANEXO VII OCTUBRE'!O25+'ANEXO VII NOVIEMBRE'!O25+'ANEXO VII DICIEMBRE'!O25+'ANEXO VII DICIEMBRE'!R25</f>
        <v>329856</v>
      </c>
      <c r="P25" s="10">
        <f>+'ANEXO VII OCTUBRE'!P25+'ANEXO VII NOVIEMBRE'!P25+'ANEXO VII DICIEMBRE'!P25+'ANEXO VII DICIEMBRE'!S25</f>
        <v>70335</v>
      </c>
      <c r="Q25" s="11">
        <f t="shared" si="0"/>
        <v>13591446</v>
      </c>
      <c r="T25" s="19"/>
    </row>
    <row r="26" spans="1:20" x14ac:dyDescent="0.25">
      <c r="A26" s="6" t="s">
        <v>28</v>
      </c>
      <c r="B26" s="12">
        <f>SUM('ANEXO VII OCTUBRE'!B26+'ANEXO VII NOVIEMBRE'!B26+'ANEXO VII DICIEMBRE'!B26)</f>
        <v>19520177</v>
      </c>
      <c r="C26" s="12">
        <f>SUM('ANEXO VII OCTUBRE'!C26+'ANEXO VII NOVIEMBRE'!C26+'ANEXO VII DICIEMBRE'!C26)</f>
        <v>6296242</v>
      </c>
      <c r="D26" s="12">
        <f>SUM('ANEXO VII OCTUBRE'!D26+'ANEXO VII NOVIEMBRE'!D26+'ANEXO VII DICIEMBRE'!D26)</f>
        <v>270416</v>
      </c>
      <c r="E26" s="12">
        <f>SUM('ANEXO VII OCTUBRE'!E26+'ANEXO VII NOVIEMBRE'!E26+'ANEXO VII DICIEMBRE'!E26)</f>
        <v>0</v>
      </c>
      <c r="F26" s="12">
        <f>SUM('ANEXO VII OCTUBRE'!F26+'ANEXO VII NOVIEMBRE'!F26+'ANEXO VII DICIEMBRE'!F26)</f>
        <v>441049</v>
      </c>
      <c r="G26" s="12">
        <f>SUM('ANEXO VII OCTUBRE'!G26+'ANEXO VII NOVIEMBRE'!G26+'ANEXO VII DICIEMBRE'!G26)</f>
        <v>700398</v>
      </c>
      <c r="H26" s="12">
        <f>SUM('ANEXO VII OCTUBRE'!H26+'ANEXO VII NOVIEMBRE'!H26+'ANEXO VII DICIEMBRE'!H26)</f>
        <v>5467</v>
      </c>
      <c r="I26" s="12">
        <f>SUM('ANEXO VII OCTUBRE'!I26+'ANEXO VII NOVIEMBRE'!I26+'ANEXO VII DICIEMBRE'!I26)</f>
        <v>64707</v>
      </c>
      <c r="J26" s="10">
        <f>SUM('ANEXO VII OCTUBRE'!J26+'ANEXO VII NOVIEMBRE'!J26+'ANEXO VII DICIEMBRE'!J26)</f>
        <v>198429</v>
      </c>
      <c r="K26" s="12">
        <f>SUM('ANEXO VII OCTUBRE'!K26+'ANEXO VII NOVIEMBRE'!K26+'ANEXO VII DICIEMBRE'!K26)</f>
        <v>822205</v>
      </c>
      <c r="L26" s="10">
        <f>'ANEXO VII OCTUBRE'!L26+'ANEXO VII NOVIEMBRE'!L26+'ANEXO VII DICIEMBRE'!L26</f>
        <v>3959543</v>
      </c>
      <c r="M26" s="10">
        <f>'ANEXO VII OCTUBRE'!M26+'ANEXO VII NOVIEMBRE'!M26+'ANEXO VII DICIEMBRE'!M26</f>
        <v>178458</v>
      </c>
      <c r="N26" s="10">
        <f>+'ANEXO VII OCTUBRE'!N26+'ANEXO VII NOVIEMBRE'!N26+'ANEXO VII DICIEMBRE'!N26+'ANEXO VII DICIEMBRE'!Q26</f>
        <v>3763776</v>
      </c>
      <c r="O26" s="10">
        <f>'ANEXO VII OCTUBRE'!O26+'ANEXO VII NOVIEMBRE'!O26+'ANEXO VII DICIEMBRE'!O26+'ANEXO VII DICIEMBRE'!R26</f>
        <v>849568</v>
      </c>
      <c r="P26" s="10">
        <f>+'ANEXO VII OCTUBRE'!P26+'ANEXO VII NOVIEMBRE'!P26+'ANEXO VII DICIEMBRE'!P26+'ANEXO VII DICIEMBRE'!S26</f>
        <v>184072</v>
      </c>
      <c r="Q26" s="11">
        <f t="shared" si="0"/>
        <v>37254507</v>
      </c>
      <c r="T26" s="19"/>
    </row>
    <row r="27" spans="1:20" x14ac:dyDescent="0.25">
      <c r="A27" s="6" t="s">
        <v>29</v>
      </c>
      <c r="B27" s="12">
        <f>SUM('ANEXO VII OCTUBRE'!B27+'ANEXO VII NOVIEMBRE'!B27+'ANEXO VII DICIEMBRE'!B27)</f>
        <v>6829558</v>
      </c>
      <c r="C27" s="12">
        <f>SUM('ANEXO VII OCTUBRE'!C27+'ANEXO VII NOVIEMBRE'!C27+'ANEXO VII DICIEMBRE'!C27)</f>
        <v>2202876</v>
      </c>
      <c r="D27" s="12">
        <f>SUM('ANEXO VII OCTUBRE'!D27+'ANEXO VII NOVIEMBRE'!D27+'ANEXO VII DICIEMBRE'!D27)</f>
        <v>94610</v>
      </c>
      <c r="E27" s="12">
        <f>SUM('ANEXO VII OCTUBRE'!E27+'ANEXO VII NOVIEMBRE'!E27+'ANEXO VII DICIEMBRE'!E27)</f>
        <v>0</v>
      </c>
      <c r="F27" s="12">
        <f>SUM('ANEXO VII OCTUBRE'!F27+'ANEXO VII NOVIEMBRE'!F27+'ANEXO VII DICIEMBRE'!F27)</f>
        <v>154310</v>
      </c>
      <c r="G27" s="12">
        <f>SUM('ANEXO VII OCTUBRE'!G27+'ANEXO VII NOVIEMBRE'!G27+'ANEXO VII DICIEMBRE'!G27)</f>
        <v>243231</v>
      </c>
      <c r="H27" s="12">
        <f>SUM('ANEXO VII OCTUBRE'!H27+'ANEXO VII NOVIEMBRE'!H27+'ANEXO VII DICIEMBRE'!H27)</f>
        <v>746</v>
      </c>
      <c r="I27" s="12">
        <f>SUM('ANEXO VII OCTUBRE'!I27+'ANEXO VII NOVIEMBRE'!I27+'ANEXO VII DICIEMBRE'!I27)</f>
        <v>22638</v>
      </c>
      <c r="J27" s="10">
        <f>SUM('ANEXO VII OCTUBRE'!J27+'ANEXO VII NOVIEMBRE'!J27+'ANEXO VII DICIEMBRE'!J27)</f>
        <v>68910</v>
      </c>
      <c r="K27" s="12">
        <f>SUM('ANEXO VII OCTUBRE'!K27+'ANEXO VII NOVIEMBRE'!K27+'ANEXO VII DICIEMBRE'!K27)</f>
        <v>112164</v>
      </c>
      <c r="L27" s="10">
        <f>'ANEXO VII OCTUBRE'!L27+'ANEXO VII NOVIEMBRE'!L27+'ANEXO VII DICIEMBRE'!L27</f>
        <v>452855</v>
      </c>
      <c r="M27" s="10">
        <f>'ANEXO VII OCTUBRE'!M27+'ANEXO VII NOVIEMBRE'!M27+'ANEXO VII DICIEMBRE'!M27</f>
        <v>61974</v>
      </c>
      <c r="N27" s="10">
        <f>+'ANEXO VII OCTUBRE'!N27+'ANEXO VII NOVIEMBRE'!N27+'ANEXO VII DICIEMBRE'!N27+'ANEXO VII DICIEMBRE'!Q27</f>
        <v>1316838</v>
      </c>
      <c r="O27" s="10">
        <f>'ANEXO VII OCTUBRE'!O27+'ANEXO VII NOVIEMBRE'!O27+'ANEXO VII DICIEMBRE'!O27+'ANEXO VII DICIEMBRE'!R27</f>
        <v>297240</v>
      </c>
      <c r="P27" s="10">
        <f>+'ANEXO VII OCTUBRE'!P27+'ANEXO VII NOVIEMBRE'!P27+'ANEXO VII DICIEMBRE'!P27+'ANEXO VII DICIEMBRE'!S27</f>
        <v>63924</v>
      </c>
      <c r="Q27" s="11">
        <f t="shared" si="0"/>
        <v>11921874</v>
      </c>
      <c r="T27" s="19"/>
    </row>
    <row r="28" spans="1:20" x14ac:dyDescent="0.25">
      <c r="A28" s="6" t="s">
        <v>30</v>
      </c>
      <c r="B28" s="12">
        <f>SUM('ANEXO VII OCTUBRE'!B28+'ANEXO VII NOVIEMBRE'!B28+'ANEXO VII DICIEMBRE'!B28)</f>
        <v>8015526</v>
      </c>
      <c r="C28" s="12">
        <f>SUM('ANEXO VII OCTUBRE'!C28+'ANEXO VII NOVIEMBRE'!C28+'ANEXO VII DICIEMBRE'!C28)</f>
        <v>2585411</v>
      </c>
      <c r="D28" s="12">
        <f>SUM('ANEXO VII OCTUBRE'!D28+'ANEXO VII NOVIEMBRE'!D28+'ANEXO VII DICIEMBRE'!D28)</f>
        <v>111041</v>
      </c>
      <c r="E28" s="12">
        <f>SUM('ANEXO VII OCTUBRE'!E28+'ANEXO VII NOVIEMBRE'!E28+'ANEXO VII DICIEMBRE'!E28)</f>
        <v>0</v>
      </c>
      <c r="F28" s="12">
        <f>SUM('ANEXO VII OCTUBRE'!F28+'ANEXO VII NOVIEMBRE'!F28+'ANEXO VII DICIEMBRE'!F28)</f>
        <v>181107</v>
      </c>
      <c r="G28" s="12">
        <f>SUM('ANEXO VII OCTUBRE'!G28+'ANEXO VII NOVIEMBRE'!G28+'ANEXO VII DICIEMBRE'!G28)</f>
        <v>285894</v>
      </c>
      <c r="H28" s="12">
        <f>SUM('ANEXO VII OCTUBRE'!H28+'ANEXO VII NOVIEMBRE'!H28+'ANEXO VII DICIEMBRE'!H28)</f>
        <v>1279</v>
      </c>
      <c r="I28" s="12">
        <f>SUM('ANEXO VII OCTUBRE'!I28+'ANEXO VII NOVIEMBRE'!I28+'ANEXO VII DICIEMBRE'!I28)</f>
        <v>26571</v>
      </c>
      <c r="J28" s="10">
        <f>SUM('ANEXO VII OCTUBRE'!J28+'ANEXO VII NOVIEMBRE'!J28+'ANEXO VII DICIEMBRE'!J28)</f>
        <v>80996</v>
      </c>
      <c r="K28" s="12">
        <f>SUM('ANEXO VII OCTUBRE'!K28+'ANEXO VII NOVIEMBRE'!K28+'ANEXO VII DICIEMBRE'!K28)</f>
        <v>192464</v>
      </c>
      <c r="L28" s="10">
        <f>'ANEXO VII OCTUBRE'!L28+'ANEXO VII NOVIEMBRE'!L28+'ANEXO VII DICIEMBRE'!L28</f>
        <v>611241</v>
      </c>
      <c r="M28" s="10">
        <f>'ANEXO VII OCTUBRE'!M28+'ANEXO VII NOVIEMBRE'!M28+'ANEXO VII DICIEMBRE'!M28</f>
        <v>72844</v>
      </c>
      <c r="N28" s="10">
        <f>+'ANEXO VII OCTUBRE'!N28+'ANEXO VII NOVIEMBRE'!N28+'ANEXO VII DICIEMBRE'!N28+'ANEXO VII DICIEMBRE'!Q28</f>
        <v>1545511</v>
      </c>
      <c r="O28" s="10">
        <f>'ANEXO VII OCTUBRE'!O28+'ANEXO VII NOVIEMBRE'!O28+'ANEXO VII DICIEMBRE'!O28+'ANEXO VII DICIEMBRE'!R28</f>
        <v>348856</v>
      </c>
      <c r="P28" s="10">
        <f>+'ANEXO VII OCTUBRE'!P28+'ANEXO VII NOVIEMBRE'!P28+'ANEXO VII DICIEMBRE'!P28+'ANEXO VII DICIEMBRE'!S28</f>
        <v>75136</v>
      </c>
      <c r="Q28" s="11">
        <f t="shared" si="0"/>
        <v>14133877</v>
      </c>
      <c r="T28" s="19"/>
    </row>
    <row r="29" spans="1:20" x14ac:dyDescent="0.25">
      <c r="A29" s="6" t="s">
        <v>31</v>
      </c>
      <c r="B29" s="12">
        <f>SUM('ANEXO VII OCTUBRE'!B29+'ANEXO VII NOVIEMBRE'!B29+'ANEXO VII DICIEMBRE'!B29)</f>
        <v>10129425</v>
      </c>
      <c r="C29" s="12">
        <f>SUM('ANEXO VII OCTUBRE'!C29+'ANEXO VII NOVIEMBRE'!C29+'ANEXO VII DICIEMBRE'!C29)</f>
        <v>3267251</v>
      </c>
      <c r="D29" s="12">
        <f>SUM('ANEXO VII OCTUBRE'!D29+'ANEXO VII NOVIEMBRE'!D29+'ANEXO VII DICIEMBRE'!D29)</f>
        <v>140325</v>
      </c>
      <c r="E29" s="12">
        <f>SUM('ANEXO VII OCTUBRE'!E29+'ANEXO VII NOVIEMBRE'!E29+'ANEXO VII DICIEMBRE'!E29)</f>
        <v>0</v>
      </c>
      <c r="F29" s="12">
        <f>SUM('ANEXO VII OCTUBRE'!F29+'ANEXO VII NOVIEMBRE'!F29+'ANEXO VII DICIEMBRE'!F29)</f>
        <v>228869</v>
      </c>
      <c r="G29" s="12">
        <f>SUM('ANEXO VII OCTUBRE'!G29+'ANEXO VII NOVIEMBRE'!G29+'ANEXO VII DICIEMBRE'!G29)</f>
        <v>362706</v>
      </c>
      <c r="H29" s="12">
        <f>SUM('ANEXO VII OCTUBRE'!H29+'ANEXO VII NOVIEMBRE'!H29+'ANEXO VII DICIEMBRE'!H29)</f>
        <v>2210</v>
      </c>
      <c r="I29" s="12">
        <f>SUM('ANEXO VII OCTUBRE'!I29+'ANEXO VII NOVIEMBRE'!I29+'ANEXO VII DICIEMBRE'!I29)</f>
        <v>33576</v>
      </c>
      <c r="J29" s="10">
        <f>SUM('ANEXO VII OCTUBRE'!J29+'ANEXO VII NOVIEMBRE'!J29+'ANEXO VII DICIEMBRE'!J29)</f>
        <v>102758</v>
      </c>
      <c r="K29" s="12">
        <f>SUM('ANEXO VII OCTUBRE'!K29+'ANEXO VII NOVIEMBRE'!K29+'ANEXO VII DICIEMBRE'!K29)</f>
        <v>332342</v>
      </c>
      <c r="L29" s="10">
        <f>'ANEXO VII OCTUBRE'!L29+'ANEXO VII NOVIEMBRE'!L29+'ANEXO VII DICIEMBRE'!L29</f>
        <v>1847362</v>
      </c>
      <c r="M29" s="10">
        <f>'ANEXO VII OCTUBRE'!M29+'ANEXO VII NOVIEMBRE'!M29+'ANEXO VII DICIEMBRE'!M29</f>
        <v>92416</v>
      </c>
      <c r="N29" s="10">
        <f>+'ANEXO VII OCTUBRE'!N29+'ANEXO VII NOVIEMBRE'!N29+'ANEXO VII DICIEMBRE'!N29+'ANEXO VII DICIEMBRE'!Q29</f>
        <v>1953101</v>
      </c>
      <c r="O29" s="10">
        <f>'ANEXO VII OCTUBRE'!O29+'ANEXO VII NOVIEMBRE'!O29+'ANEXO VII DICIEMBRE'!O29+'ANEXO VII DICIEMBRE'!R29</f>
        <v>440859</v>
      </c>
      <c r="P29" s="10">
        <f>+'ANEXO VII OCTUBRE'!P29+'ANEXO VII NOVIEMBRE'!P29+'ANEXO VII DICIEMBRE'!P29+'ANEXO VII DICIEMBRE'!S29</f>
        <v>95323</v>
      </c>
      <c r="Q29" s="11">
        <f t="shared" si="0"/>
        <v>19028523</v>
      </c>
      <c r="T29" s="19"/>
    </row>
    <row r="30" spans="1:20" x14ac:dyDescent="0.25">
      <c r="A30" s="6" t="s">
        <v>32</v>
      </c>
      <c r="B30" s="12">
        <f>SUM('ANEXO VII OCTUBRE'!B30+'ANEXO VII NOVIEMBRE'!B30+'ANEXO VII DICIEMBRE'!B30)</f>
        <v>6274276</v>
      </c>
      <c r="C30" s="12">
        <f>SUM('ANEXO VII OCTUBRE'!C30+'ANEXO VII NOVIEMBRE'!C30+'ANEXO VII DICIEMBRE'!C30)</f>
        <v>2023770</v>
      </c>
      <c r="D30" s="12">
        <f>SUM('ANEXO VII OCTUBRE'!D30+'ANEXO VII NOVIEMBRE'!D30+'ANEXO VII DICIEMBRE'!D30)</f>
        <v>86918</v>
      </c>
      <c r="E30" s="12">
        <f>SUM('ANEXO VII OCTUBRE'!E30+'ANEXO VII NOVIEMBRE'!E30+'ANEXO VII DICIEMBRE'!E30)</f>
        <v>0</v>
      </c>
      <c r="F30" s="12">
        <f>SUM('ANEXO VII OCTUBRE'!F30+'ANEXO VII NOVIEMBRE'!F30+'ANEXO VII DICIEMBRE'!F30)</f>
        <v>141764</v>
      </c>
      <c r="G30" s="12">
        <f>SUM('ANEXO VII OCTUBRE'!G30+'ANEXO VII NOVIEMBRE'!G30+'ANEXO VII DICIEMBRE'!G30)</f>
        <v>224400</v>
      </c>
      <c r="H30" s="12">
        <f>SUM('ANEXO VII OCTUBRE'!H30+'ANEXO VII NOVIEMBRE'!H30+'ANEXO VII DICIEMBRE'!H30)</f>
        <v>365</v>
      </c>
      <c r="I30" s="12">
        <f>SUM('ANEXO VII OCTUBRE'!I30+'ANEXO VII NOVIEMBRE'!I30+'ANEXO VII DICIEMBRE'!I30)</f>
        <v>20799</v>
      </c>
      <c r="J30" s="10">
        <f>SUM('ANEXO VII OCTUBRE'!J30+'ANEXO VII NOVIEMBRE'!J30+'ANEXO VII DICIEMBRE'!J30)</f>
        <v>63574</v>
      </c>
      <c r="K30" s="12">
        <f>SUM('ANEXO VII OCTUBRE'!K30+'ANEXO VII NOVIEMBRE'!K30+'ANEXO VII DICIEMBRE'!K30)</f>
        <v>55020</v>
      </c>
      <c r="L30" s="10">
        <f>'ANEXO VII OCTUBRE'!L30+'ANEXO VII NOVIEMBRE'!L30+'ANEXO VII DICIEMBRE'!L30</f>
        <v>352026</v>
      </c>
      <c r="M30" s="10">
        <f>'ANEXO VII OCTUBRE'!M30+'ANEXO VII NOVIEMBRE'!M30+'ANEXO VII DICIEMBRE'!M30</f>
        <v>57175</v>
      </c>
      <c r="N30" s="10">
        <f>+'ANEXO VII OCTUBRE'!N30+'ANEXO VII NOVIEMBRE'!N30+'ANEXO VII DICIEMBRE'!N30+'ANEXO VII DICIEMBRE'!Q30</f>
        <v>1209773</v>
      </c>
      <c r="O30" s="10">
        <f>'ANEXO VII OCTUBRE'!O30+'ANEXO VII NOVIEMBRE'!O30+'ANEXO VII DICIEMBRE'!O30+'ANEXO VII DICIEMBRE'!R30</f>
        <v>273072</v>
      </c>
      <c r="P30" s="10">
        <f>+'ANEXO VII OCTUBRE'!P30+'ANEXO VII NOVIEMBRE'!P30+'ANEXO VII DICIEMBRE'!P30+'ANEXO VII DICIEMBRE'!S30</f>
        <v>58974</v>
      </c>
      <c r="Q30" s="11">
        <f t="shared" si="0"/>
        <v>10841906</v>
      </c>
      <c r="T30" s="19"/>
    </row>
    <row r="31" spans="1:20" x14ac:dyDescent="0.25">
      <c r="A31" s="6" t="s">
        <v>33</v>
      </c>
      <c r="B31" s="12">
        <f>SUM('ANEXO VII OCTUBRE'!B31+'ANEXO VII NOVIEMBRE'!B31+'ANEXO VII DICIEMBRE'!B31)</f>
        <v>4553441</v>
      </c>
      <c r="C31" s="12">
        <f>SUM('ANEXO VII OCTUBRE'!C31+'ANEXO VII NOVIEMBRE'!C31+'ANEXO VII DICIEMBRE'!C31)</f>
        <v>1468715</v>
      </c>
      <c r="D31" s="12">
        <f>SUM('ANEXO VII OCTUBRE'!D31+'ANEXO VII NOVIEMBRE'!D31+'ANEXO VII DICIEMBRE'!D31)</f>
        <v>63080</v>
      </c>
      <c r="E31" s="12">
        <f>SUM('ANEXO VII OCTUBRE'!E31+'ANEXO VII NOVIEMBRE'!E31+'ANEXO VII DICIEMBRE'!E31)</f>
        <v>0</v>
      </c>
      <c r="F31" s="12">
        <f>SUM('ANEXO VII OCTUBRE'!F31+'ANEXO VII NOVIEMBRE'!F31+'ANEXO VII DICIEMBRE'!F31)</f>
        <v>102883</v>
      </c>
      <c r="G31" s="12">
        <f>SUM('ANEXO VII OCTUBRE'!G31+'ANEXO VII NOVIEMBRE'!G31+'ANEXO VII DICIEMBRE'!G31)</f>
        <v>162186</v>
      </c>
      <c r="H31" s="12">
        <f>SUM('ANEXO VII OCTUBRE'!H31+'ANEXO VII NOVIEMBRE'!H31+'ANEXO VII DICIEMBRE'!H31)</f>
        <v>630</v>
      </c>
      <c r="I31" s="12">
        <f>SUM('ANEXO VII OCTUBRE'!I31+'ANEXO VII NOVIEMBRE'!I31+'ANEXO VII DICIEMBRE'!I31)</f>
        <v>15093</v>
      </c>
      <c r="J31" s="10">
        <f>SUM('ANEXO VII OCTUBRE'!J31+'ANEXO VII NOVIEMBRE'!J31+'ANEXO VII DICIEMBRE'!J31)</f>
        <v>45948</v>
      </c>
      <c r="K31" s="12">
        <f>SUM('ANEXO VII OCTUBRE'!K31+'ANEXO VII NOVIEMBRE'!K31+'ANEXO VII DICIEMBRE'!K31)</f>
        <v>94727</v>
      </c>
      <c r="L31" s="10">
        <f>'ANEXO VII OCTUBRE'!L31+'ANEXO VII NOVIEMBRE'!L31+'ANEXO VII DICIEMBRE'!L31</f>
        <v>909697</v>
      </c>
      <c r="M31" s="10">
        <f>'ANEXO VII OCTUBRE'!M31+'ANEXO VII NOVIEMBRE'!M31+'ANEXO VII DICIEMBRE'!M31</f>
        <v>41328</v>
      </c>
      <c r="N31" s="10">
        <f>+'ANEXO VII OCTUBRE'!N31+'ANEXO VII NOVIEMBRE'!N31+'ANEXO VII DICIEMBRE'!N31+'ANEXO VII DICIEMBRE'!Q31</f>
        <v>877970</v>
      </c>
      <c r="O31" s="10">
        <f>'ANEXO VII OCTUBRE'!O31+'ANEXO VII NOVIEMBRE'!O31+'ANEXO VII DICIEMBRE'!O31+'ANEXO VII DICIEMBRE'!R31</f>
        <v>198178</v>
      </c>
      <c r="P31" s="10">
        <f>+'ANEXO VII OCTUBRE'!P31+'ANEXO VII NOVIEMBRE'!P31+'ANEXO VII DICIEMBRE'!P31+'ANEXO VII DICIEMBRE'!S31</f>
        <v>42623</v>
      </c>
      <c r="Q31" s="11">
        <f t="shared" si="0"/>
        <v>8576499</v>
      </c>
      <c r="T31" s="19"/>
    </row>
    <row r="32" spans="1:20" x14ac:dyDescent="0.25">
      <c r="A32" s="6" t="s">
        <v>34</v>
      </c>
      <c r="B32" s="12">
        <f>SUM('ANEXO VII OCTUBRE'!B32+'ANEXO VII NOVIEMBRE'!B32+'ANEXO VII DICIEMBRE'!B32)</f>
        <v>6876250</v>
      </c>
      <c r="C32" s="12">
        <f>SUM('ANEXO VII OCTUBRE'!C32+'ANEXO VII NOVIEMBRE'!C32+'ANEXO VII DICIEMBRE'!C32)</f>
        <v>2217938</v>
      </c>
      <c r="D32" s="12">
        <f>SUM('ANEXO VII OCTUBRE'!D32+'ANEXO VII NOVIEMBRE'!D32+'ANEXO VII DICIEMBRE'!D32)</f>
        <v>95258</v>
      </c>
      <c r="E32" s="12">
        <f>SUM('ANEXO VII OCTUBRE'!E32+'ANEXO VII NOVIEMBRE'!E32+'ANEXO VII DICIEMBRE'!E32)</f>
        <v>0</v>
      </c>
      <c r="F32" s="12">
        <f>SUM('ANEXO VII OCTUBRE'!F32+'ANEXO VII NOVIEMBRE'!F32+'ANEXO VII DICIEMBRE'!F32)</f>
        <v>155365</v>
      </c>
      <c r="G32" s="12">
        <f>SUM('ANEXO VII OCTUBRE'!G32+'ANEXO VII NOVIEMBRE'!G32+'ANEXO VII DICIEMBRE'!G32)</f>
        <v>244929</v>
      </c>
      <c r="H32" s="12">
        <f>SUM('ANEXO VII OCTUBRE'!H32+'ANEXO VII NOVIEMBRE'!H32+'ANEXO VII DICIEMBRE'!H32)</f>
        <v>337</v>
      </c>
      <c r="I32" s="12">
        <f>SUM('ANEXO VII OCTUBRE'!I32+'ANEXO VII NOVIEMBRE'!I32+'ANEXO VII DICIEMBRE'!I32)</f>
        <v>22794</v>
      </c>
      <c r="J32" s="10">
        <f>SUM('ANEXO VII OCTUBRE'!J32+'ANEXO VII NOVIEMBRE'!J32+'ANEXO VII DICIEMBRE'!J32)</f>
        <v>69390</v>
      </c>
      <c r="K32" s="12">
        <f>SUM('ANEXO VII OCTUBRE'!K32+'ANEXO VII NOVIEMBRE'!K32+'ANEXO VII DICIEMBRE'!K32)</f>
        <v>50729</v>
      </c>
      <c r="L32" s="10">
        <f>'ANEXO VII OCTUBRE'!L32+'ANEXO VII NOVIEMBRE'!L32+'ANEXO VII DICIEMBRE'!L32</f>
        <v>566155</v>
      </c>
      <c r="M32" s="10">
        <f>'ANEXO VII OCTUBRE'!M32+'ANEXO VII NOVIEMBRE'!M32+'ANEXO VII DICIEMBRE'!M32</f>
        <v>62406</v>
      </c>
      <c r="N32" s="10">
        <f>+'ANEXO VII OCTUBRE'!N32+'ANEXO VII NOVIEMBRE'!N32+'ANEXO VII DICIEMBRE'!N32+'ANEXO VII DICIEMBRE'!Q32</f>
        <v>1325842</v>
      </c>
      <c r="O32" s="10">
        <f>'ANEXO VII OCTUBRE'!O32+'ANEXO VII NOVIEMBRE'!O32+'ANEXO VII DICIEMBRE'!O32+'ANEXO VII DICIEMBRE'!R32</f>
        <v>299272</v>
      </c>
      <c r="P32" s="10">
        <f>+'ANEXO VII OCTUBRE'!P32+'ANEXO VII NOVIEMBRE'!P32+'ANEXO VII DICIEMBRE'!P32+'ANEXO VII DICIEMBRE'!S32</f>
        <v>64369</v>
      </c>
      <c r="Q32" s="11">
        <f t="shared" si="0"/>
        <v>12051034</v>
      </c>
      <c r="T32" s="19"/>
    </row>
    <row r="33" spans="1:20" x14ac:dyDescent="0.25">
      <c r="A33" s="6" t="s">
        <v>35</v>
      </c>
      <c r="B33" s="12">
        <f>SUM('ANEXO VII OCTUBRE'!B33+'ANEXO VII NOVIEMBRE'!B33+'ANEXO VII DICIEMBRE'!B33)</f>
        <v>10523518</v>
      </c>
      <c r="C33" s="12">
        <f>SUM('ANEXO VII OCTUBRE'!C33+'ANEXO VII NOVIEMBRE'!C33+'ANEXO VII DICIEMBRE'!C33)</f>
        <v>3394365</v>
      </c>
      <c r="D33" s="12">
        <f>SUM('ANEXO VII OCTUBRE'!D33+'ANEXO VII NOVIEMBRE'!D33+'ANEXO VII DICIEMBRE'!D33)</f>
        <v>145783</v>
      </c>
      <c r="E33" s="12">
        <f>SUM('ANEXO VII OCTUBRE'!E33+'ANEXO VII NOVIEMBRE'!E33+'ANEXO VII DICIEMBRE'!E33)</f>
        <v>0</v>
      </c>
      <c r="F33" s="12">
        <f>SUM('ANEXO VII OCTUBRE'!F33+'ANEXO VII NOVIEMBRE'!F33+'ANEXO VII DICIEMBRE'!F33)</f>
        <v>237773</v>
      </c>
      <c r="G33" s="12">
        <f>SUM('ANEXO VII OCTUBRE'!G33+'ANEXO VII NOVIEMBRE'!G33+'ANEXO VII DICIEMBRE'!G33)</f>
        <v>370230</v>
      </c>
      <c r="H33" s="12">
        <f>SUM('ANEXO VII OCTUBRE'!H33+'ANEXO VII NOVIEMBRE'!H33+'ANEXO VII DICIEMBRE'!H33)</f>
        <v>2452</v>
      </c>
      <c r="I33" s="12">
        <f>SUM('ANEXO VII OCTUBRE'!I33+'ANEXO VII NOVIEMBRE'!I33+'ANEXO VII DICIEMBRE'!I33)</f>
        <v>34884</v>
      </c>
      <c r="J33" s="10">
        <f>SUM('ANEXO VII OCTUBRE'!J33+'ANEXO VII NOVIEMBRE'!J33+'ANEXO VII DICIEMBRE'!J33)</f>
        <v>104890</v>
      </c>
      <c r="K33" s="12">
        <f>SUM('ANEXO VII OCTUBRE'!K33+'ANEXO VII NOVIEMBRE'!K33+'ANEXO VII DICIEMBRE'!K33)</f>
        <v>368899</v>
      </c>
      <c r="L33" s="10">
        <f>'ANEXO VII OCTUBRE'!L33+'ANEXO VII NOVIEMBRE'!L33+'ANEXO VII DICIEMBRE'!L33</f>
        <v>0</v>
      </c>
      <c r="M33" s="10">
        <f>'ANEXO VII OCTUBRE'!M33+'ANEXO VII NOVIEMBRE'!M33+'ANEXO VII DICIEMBRE'!M33</f>
        <v>94332</v>
      </c>
      <c r="N33" s="10">
        <f>+'ANEXO VII OCTUBRE'!N33+'ANEXO VII NOVIEMBRE'!N33+'ANEXO VII DICIEMBRE'!N33+'ANEXO VII DICIEMBRE'!Q33</f>
        <v>2029088</v>
      </c>
      <c r="O33" s="10">
        <f>'ANEXO VII OCTUBRE'!O33+'ANEXO VII NOVIEMBRE'!O33+'ANEXO VII DICIEMBRE'!O33+'ANEXO VII DICIEMBRE'!R33</f>
        <v>458011</v>
      </c>
      <c r="P33" s="10">
        <f>+'ANEXO VII OCTUBRE'!P33+'ANEXO VII NOVIEMBRE'!P33+'ANEXO VII DICIEMBRE'!P33+'ANEXO VII DICIEMBRE'!S33</f>
        <v>97300</v>
      </c>
      <c r="Q33" s="11">
        <f t="shared" si="0"/>
        <v>17861525</v>
      </c>
      <c r="T33" s="19"/>
    </row>
    <row r="34" spans="1:20" x14ac:dyDescent="0.25">
      <c r="A34" s="6" t="s">
        <v>36</v>
      </c>
      <c r="B34" s="12">
        <f>SUM('ANEXO VII OCTUBRE'!B34+'ANEXO VII NOVIEMBRE'!B34+'ANEXO VII DICIEMBRE'!B34)</f>
        <v>8191263</v>
      </c>
      <c r="C34" s="12">
        <f>SUM('ANEXO VII OCTUBRE'!C34+'ANEXO VII NOVIEMBRE'!C34+'ANEXO VII DICIEMBRE'!C34)</f>
        <v>2642096</v>
      </c>
      <c r="D34" s="12">
        <f>SUM('ANEXO VII OCTUBRE'!D34+'ANEXO VII NOVIEMBRE'!D34+'ANEXO VII DICIEMBRE'!D34)</f>
        <v>113474</v>
      </c>
      <c r="E34" s="12">
        <f>SUM('ANEXO VII OCTUBRE'!E34+'ANEXO VII NOVIEMBRE'!E34+'ANEXO VII DICIEMBRE'!E34)</f>
        <v>0</v>
      </c>
      <c r="F34" s="12">
        <f>SUM('ANEXO VII OCTUBRE'!F34+'ANEXO VII NOVIEMBRE'!F34+'ANEXO VII DICIEMBRE'!F34)</f>
        <v>185077</v>
      </c>
      <c r="G34" s="12">
        <f>SUM('ANEXO VII OCTUBRE'!G34+'ANEXO VII NOVIEMBRE'!G34+'ANEXO VII DICIEMBRE'!G34)</f>
        <v>291279</v>
      </c>
      <c r="H34" s="12">
        <f>SUM('ANEXO VII OCTUBRE'!H34+'ANEXO VII NOVIEMBRE'!H34+'ANEXO VII DICIEMBRE'!H34)</f>
        <v>1593</v>
      </c>
      <c r="I34" s="12">
        <f>SUM('ANEXO VII OCTUBRE'!I34+'ANEXO VII NOVIEMBRE'!I34+'ANEXO VII DICIEMBRE'!I34)</f>
        <v>27153</v>
      </c>
      <c r="J34" s="10">
        <f>SUM('ANEXO VII OCTUBRE'!J34+'ANEXO VII NOVIEMBRE'!J34+'ANEXO VII DICIEMBRE'!J34)</f>
        <v>82522</v>
      </c>
      <c r="K34" s="12">
        <f>SUM('ANEXO VII OCTUBRE'!K34+'ANEXO VII NOVIEMBRE'!K34+'ANEXO VII DICIEMBRE'!K34)</f>
        <v>239589</v>
      </c>
      <c r="L34" s="10">
        <f>'ANEXO VII OCTUBRE'!L34+'ANEXO VII NOVIEMBRE'!L34+'ANEXO VII DICIEMBRE'!L34</f>
        <v>0</v>
      </c>
      <c r="M34" s="10">
        <f>'ANEXO VII OCTUBRE'!M34+'ANEXO VII NOVIEMBRE'!M34+'ANEXO VII DICIEMBRE'!M34</f>
        <v>74217</v>
      </c>
      <c r="N34" s="10">
        <f>+'ANEXO VII OCTUBRE'!N34+'ANEXO VII NOVIEMBRE'!N34+'ANEXO VII DICIEMBRE'!N34+'ANEXO VII DICIEMBRE'!Q34</f>
        <v>1579396</v>
      </c>
      <c r="O34" s="10">
        <f>'ANEXO VII OCTUBRE'!O34+'ANEXO VII NOVIEMBRE'!O34+'ANEXO VII DICIEMBRE'!O34+'ANEXO VII DICIEMBRE'!R34</f>
        <v>356505</v>
      </c>
      <c r="P34" s="10">
        <f>+'ANEXO VII OCTUBRE'!P34+'ANEXO VII NOVIEMBRE'!P34+'ANEXO VII DICIEMBRE'!P34+'ANEXO VII DICIEMBRE'!S34</f>
        <v>76552</v>
      </c>
      <c r="Q34" s="11">
        <f t="shared" si="0"/>
        <v>13860716</v>
      </c>
      <c r="T34" s="19"/>
    </row>
    <row r="35" spans="1:20" x14ac:dyDescent="0.25">
      <c r="A35" s="6" t="s">
        <v>37</v>
      </c>
      <c r="B35" s="12">
        <f>SUM('ANEXO VII OCTUBRE'!B35+'ANEXO VII NOVIEMBRE'!B35+'ANEXO VII DICIEMBRE'!B35)</f>
        <v>7008291</v>
      </c>
      <c r="C35" s="12">
        <f>SUM('ANEXO VII OCTUBRE'!C35+'ANEXO VII NOVIEMBRE'!C35+'ANEXO VII DICIEMBRE'!C35)</f>
        <v>2260527</v>
      </c>
      <c r="D35" s="12">
        <f>SUM('ANEXO VII OCTUBRE'!D35+'ANEXO VII NOVIEMBRE'!D35+'ANEXO VII DICIEMBRE'!D35)</f>
        <v>97087</v>
      </c>
      <c r="E35" s="12">
        <f>SUM('ANEXO VII OCTUBRE'!E35+'ANEXO VII NOVIEMBRE'!E35+'ANEXO VII DICIEMBRE'!E35)</f>
        <v>0</v>
      </c>
      <c r="F35" s="12">
        <f>SUM('ANEXO VII OCTUBRE'!F35+'ANEXO VII NOVIEMBRE'!F35+'ANEXO VII DICIEMBRE'!F35)</f>
        <v>158349</v>
      </c>
      <c r="G35" s="12">
        <f>SUM('ANEXO VII OCTUBRE'!G35+'ANEXO VII NOVIEMBRE'!G35+'ANEXO VII DICIEMBRE'!G35)</f>
        <v>247854</v>
      </c>
      <c r="H35" s="12">
        <f>SUM('ANEXO VII OCTUBRE'!H35+'ANEXO VII NOVIEMBRE'!H35+'ANEXO VII DICIEMBRE'!H35)</f>
        <v>834</v>
      </c>
      <c r="I35" s="12">
        <f>SUM('ANEXO VII OCTUBRE'!I35+'ANEXO VII NOVIEMBRE'!I35+'ANEXO VII DICIEMBRE'!I35)</f>
        <v>23232</v>
      </c>
      <c r="J35" s="10">
        <f>SUM('ANEXO VII OCTUBRE'!J35+'ANEXO VII NOVIEMBRE'!J35+'ANEXO VII DICIEMBRE'!J35)</f>
        <v>70219</v>
      </c>
      <c r="K35" s="12">
        <f>SUM('ANEXO VII OCTUBRE'!K35+'ANEXO VII NOVIEMBRE'!K35+'ANEXO VII DICIEMBRE'!K35)</f>
        <v>125402</v>
      </c>
      <c r="L35" s="10">
        <f>'ANEXO VII OCTUBRE'!L35+'ANEXO VII NOVIEMBRE'!L35+'ANEXO VII DICIEMBRE'!L35</f>
        <v>587442</v>
      </c>
      <c r="M35" s="10">
        <f>'ANEXO VII OCTUBRE'!M35+'ANEXO VII NOVIEMBRE'!M35+'ANEXO VII DICIEMBRE'!M35</f>
        <v>63152</v>
      </c>
      <c r="N35" s="10">
        <f>+'ANEXO VII OCTUBRE'!N35+'ANEXO VII NOVIEMBRE'!N35+'ANEXO VII DICIEMBRE'!N35+'ANEXO VII DICIEMBRE'!Q35</f>
        <v>1351301</v>
      </c>
      <c r="O35" s="10">
        <f>'ANEXO VII OCTUBRE'!O35+'ANEXO VII NOVIEMBRE'!O35+'ANEXO VII DICIEMBRE'!O35+'ANEXO VII DICIEMBRE'!R35</f>
        <v>305018</v>
      </c>
      <c r="P35" s="10">
        <f>+'ANEXO VII OCTUBRE'!P35+'ANEXO VII NOVIEMBRE'!P35+'ANEXO VII DICIEMBRE'!P35+'ANEXO VII DICIEMBRE'!S35</f>
        <v>65138</v>
      </c>
      <c r="Q35" s="11">
        <f t="shared" si="0"/>
        <v>12363846</v>
      </c>
      <c r="T35" s="19"/>
    </row>
    <row r="36" spans="1:20" x14ac:dyDescent="0.25">
      <c r="A36" s="6" t="s">
        <v>38</v>
      </c>
      <c r="B36" s="12">
        <f>SUM('ANEXO VII OCTUBRE'!B36+'ANEXO VII NOVIEMBRE'!B36+'ANEXO VII DICIEMBRE'!B36)</f>
        <v>6822528</v>
      </c>
      <c r="C36" s="12">
        <f>SUM('ANEXO VII OCTUBRE'!C36+'ANEXO VII NOVIEMBRE'!C36+'ANEXO VII DICIEMBRE'!C36)</f>
        <v>2200609</v>
      </c>
      <c r="D36" s="12">
        <f>SUM('ANEXO VII OCTUBRE'!D36+'ANEXO VII NOVIEMBRE'!D36+'ANEXO VII DICIEMBRE'!D36)</f>
        <v>94512</v>
      </c>
      <c r="E36" s="12">
        <f>SUM('ANEXO VII OCTUBRE'!E36+'ANEXO VII NOVIEMBRE'!E36+'ANEXO VII DICIEMBRE'!E36)</f>
        <v>0</v>
      </c>
      <c r="F36" s="12">
        <f>SUM('ANEXO VII OCTUBRE'!F36+'ANEXO VII NOVIEMBRE'!F36+'ANEXO VII DICIEMBRE'!F36)</f>
        <v>154152</v>
      </c>
      <c r="G36" s="12">
        <f>SUM('ANEXO VII OCTUBRE'!G36+'ANEXO VII NOVIEMBRE'!G36+'ANEXO VII DICIEMBRE'!G36)</f>
        <v>242982</v>
      </c>
      <c r="H36" s="12">
        <f>SUM('ANEXO VII OCTUBRE'!H36+'ANEXO VII NOVIEMBRE'!H36+'ANEXO VII DICIEMBRE'!H36)</f>
        <v>565</v>
      </c>
      <c r="I36" s="12">
        <f>SUM('ANEXO VII OCTUBRE'!I36+'ANEXO VII NOVIEMBRE'!I36+'ANEXO VII DICIEMBRE'!I36)</f>
        <v>22617</v>
      </c>
      <c r="J36" s="10">
        <f>SUM('ANEXO VII OCTUBRE'!J36+'ANEXO VII NOVIEMBRE'!J36+'ANEXO VII DICIEMBRE'!J36)</f>
        <v>68839</v>
      </c>
      <c r="K36" s="12">
        <f>SUM('ANEXO VII OCTUBRE'!K36+'ANEXO VII NOVIEMBRE'!K36+'ANEXO VII DICIEMBRE'!K36)</f>
        <v>84894</v>
      </c>
      <c r="L36" s="10">
        <f>'ANEXO VII OCTUBRE'!L36+'ANEXO VII NOVIEMBRE'!L36+'ANEXO VII DICIEMBRE'!L36</f>
        <v>1013305</v>
      </c>
      <c r="M36" s="10">
        <f>'ANEXO VII OCTUBRE'!M36+'ANEXO VII NOVIEMBRE'!M36+'ANEXO VII DICIEMBRE'!M36</f>
        <v>61911</v>
      </c>
      <c r="N36" s="10">
        <f>+'ANEXO VII OCTUBRE'!N36+'ANEXO VII NOVIEMBRE'!N36+'ANEXO VII DICIEMBRE'!N36+'ANEXO VII DICIEMBRE'!Q36</f>
        <v>1315483</v>
      </c>
      <c r="O36" s="10">
        <f>'ANEXO VII OCTUBRE'!O36+'ANEXO VII NOVIEMBRE'!O36+'ANEXO VII DICIEMBRE'!O36+'ANEXO VII DICIEMBRE'!R36</f>
        <v>296934</v>
      </c>
      <c r="P36" s="10">
        <f>+'ANEXO VII OCTUBRE'!P36+'ANEXO VII NOVIEMBRE'!P36+'ANEXO VII DICIEMBRE'!P36+'ANEXO VII DICIEMBRE'!S36</f>
        <v>63858</v>
      </c>
      <c r="Q36" s="11">
        <f t="shared" si="0"/>
        <v>12443189</v>
      </c>
      <c r="T36" s="19"/>
    </row>
    <row r="37" spans="1:20" x14ac:dyDescent="0.25">
      <c r="A37" s="6" t="s">
        <v>39</v>
      </c>
      <c r="B37" s="12">
        <f>SUM('ANEXO VII OCTUBRE'!B37+'ANEXO VII NOVIEMBRE'!B37+'ANEXO VII DICIEMBRE'!B37)</f>
        <v>13368099</v>
      </c>
      <c r="C37" s="12">
        <f>SUM('ANEXO VII OCTUBRE'!C37+'ANEXO VII NOVIEMBRE'!C37+'ANEXO VII DICIEMBRE'!C37)</f>
        <v>4311886</v>
      </c>
      <c r="D37" s="12">
        <f>SUM('ANEXO VII OCTUBRE'!D37+'ANEXO VII NOVIEMBRE'!D37+'ANEXO VII DICIEMBRE'!D37)</f>
        <v>185190</v>
      </c>
      <c r="E37" s="12">
        <f>SUM('ANEXO VII OCTUBRE'!E37+'ANEXO VII NOVIEMBRE'!E37+'ANEXO VII DICIEMBRE'!E37)</f>
        <v>0</v>
      </c>
      <c r="F37" s="12">
        <f>SUM('ANEXO VII OCTUBRE'!F37+'ANEXO VII NOVIEMBRE'!F37+'ANEXO VII DICIEMBRE'!F37)</f>
        <v>302045</v>
      </c>
      <c r="G37" s="12">
        <f>SUM('ANEXO VII OCTUBRE'!G37+'ANEXO VII NOVIEMBRE'!G37+'ANEXO VII DICIEMBRE'!G37)</f>
        <v>476718</v>
      </c>
      <c r="H37" s="12">
        <f>SUM('ANEXO VII OCTUBRE'!H37+'ANEXO VII NOVIEMBRE'!H37+'ANEXO VII DICIEMBRE'!H37)</f>
        <v>3247</v>
      </c>
      <c r="I37" s="12">
        <f>SUM('ANEXO VII OCTUBRE'!I37+'ANEXO VII NOVIEMBRE'!I37+'ANEXO VII DICIEMBRE'!I37)</f>
        <v>44313</v>
      </c>
      <c r="J37" s="10">
        <f>SUM('ANEXO VII OCTUBRE'!J37+'ANEXO VII NOVIEMBRE'!J37+'ANEXO VII DICIEMBRE'!J37)</f>
        <v>135059</v>
      </c>
      <c r="K37" s="12">
        <f>SUM('ANEXO VII OCTUBRE'!K37+'ANEXO VII NOVIEMBRE'!K37+'ANEXO VII DICIEMBRE'!K37)</f>
        <v>488355</v>
      </c>
      <c r="L37" s="10">
        <f>'ANEXO VII OCTUBRE'!L37+'ANEXO VII NOVIEMBRE'!L37+'ANEXO VII DICIEMBRE'!L37</f>
        <v>2967611</v>
      </c>
      <c r="M37" s="10">
        <f>'ANEXO VII OCTUBRE'!M37+'ANEXO VII NOVIEMBRE'!M37+'ANEXO VII DICIEMBRE'!M37</f>
        <v>121465</v>
      </c>
      <c r="N37" s="10">
        <f>+'ANEXO VII OCTUBRE'!N37+'ANEXO VII NOVIEMBRE'!N37+'ANEXO VII DICIEMBRE'!N37+'ANEXO VII DICIEMBRE'!Q37</f>
        <v>2577566</v>
      </c>
      <c r="O37" s="10">
        <f>'ANEXO VII OCTUBRE'!O37+'ANEXO VII NOVIEMBRE'!O37+'ANEXO VII DICIEMBRE'!O37+'ANEXO VII DICIEMBRE'!R37</f>
        <v>581813</v>
      </c>
      <c r="P37" s="10">
        <f>+'ANEXO VII OCTUBRE'!P37+'ANEXO VII NOVIEMBRE'!P37+'ANEXO VII DICIEMBRE'!P37+'ANEXO VII DICIEMBRE'!S37</f>
        <v>125286</v>
      </c>
      <c r="Q37" s="11">
        <f t="shared" si="0"/>
        <v>25688653</v>
      </c>
      <c r="T37" s="19"/>
    </row>
    <row r="38" spans="1:20" x14ac:dyDescent="0.25">
      <c r="A38" s="6" t="s">
        <v>53</v>
      </c>
      <c r="B38" s="12">
        <f>SUM('ANEXO VII OCTUBRE'!B38+'ANEXO VII NOVIEMBRE'!B38+'ANEXO VII DICIEMBRE'!B38)</f>
        <v>4568435</v>
      </c>
      <c r="C38" s="12">
        <f>SUM('ANEXO VII OCTUBRE'!C38+'ANEXO VII NOVIEMBRE'!C38+'ANEXO VII DICIEMBRE'!C38)</f>
        <v>1473550</v>
      </c>
      <c r="D38" s="12">
        <f>SUM('ANEXO VII OCTUBRE'!D38+'ANEXO VII NOVIEMBRE'!D38+'ANEXO VII DICIEMBRE'!D38)</f>
        <v>63286</v>
      </c>
      <c r="E38" s="12">
        <f>SUM('ANEXO VII OCTUBRE'!E38+'ANEXO VII NOVIEMBRE'!E38+'ANEXO VII DICIEMBRE'!E38)</f>
        <v>0</v>
      </c>
      <c r="F38" s="12">
        <f>SUM('ANEXO VII OCTUBRE'!F38+'ANEXO VII NOVIEMBRE'!F38+'ANEXO VII DICIEMBRE'!F38)</f>
        <v>103221</v>
      </c>
      <c r="G38" s="12">
        <f>SUM('ANEXO VII OCTUBRE'!G38+'ANEXO VII NOVIEMBRE'!G38+'ANEXO VII DICIEMBRE'!G38)</f>
        <v>161349</v>
      </c>
      <c r="H38" s="12">
        <f>SUM('ANEXO VII OCTUBRE'!H38+'ANEXO VII NOVIEMBRE'!H38+'ANEXO VII DICIEMBRE'!H38)</f>
        <v>1176</v>
      </c>
      <c r="I38" s="12">
        <f>SUM('ANEXO VII OCTUBRE'!I38+'ANEXO VII NOVIEMBRE'!I38+'ANEXO VII DICIEMBRE'!I38)</f>
        <v>15144</v>
      </c>
      <c r="J38" s="10">
        <f>SUM('ANEXO VII OCTUBRE'!J38+'ANEXO VII NOVIEMBRE'!J38+'ANEXO VII DICIEMBRE'!J38)</f>
        <v>45712</v>
      </c>
      <c r="K38" s="12">
        <f>SUM('ANEXO VII OCTUBRE'!K38+'ANEXO VII NOVIEMBRE'!K38+'ANEXO VII DICIEMBRE'!K38)</f>
        <v>176856</v>
      </c>
      <c r="L38" s="10">
        <f>'ANEXO VII OCTUBRE'!L38+'ANEXO VII NOVIEMBRE'!L38+'ANEXO VII DICIEMBRE'!L38</f>
        <v>0</v>
      </c>
      <c r="M38" s="10">
        <f>'ANEXO VII OCTUBRE'!M38+'ANEXO VII NOVIEMBRE'!M38+'ANEXO VII DICIEMBRE'!M38</f>
        <v>41106</v>
      </c>
      <c r="N38" s="10">
        <f>+'ANEXO VII OCTUBRE'!N38+'ANEXO VII NOVIEMBRE'!N38+'ANEXO VII DICIEMBRE'!N38+'ANEXO VII DICIEMBRE'!Q38</f>
        <v>880861</v>
      </c>
      <c r="O38" s="10">
        <f>'ANEXO VII OCTUBRE'!O38+'ANEXO VII NOVIEMBRE'!O38+'ANEXO VII DICIEMBRE'!O38+'ANEXO VII DICIEMBRE'!R38</f>
        <v>198830</v>
      </c>
      <c r="P38" s="10">
        <f>+'ANEXO VII OCTUBRE'!P38+'ANEXO VII NOVIEMBRE'!P38+'ANEXO VII DICIEMBRE'!P38+'ANEXO VII DICIEMBRE'!S38</f>
        <v>42404</v>
      </c>
      <c r="Q38" s="11">
        <f t="shared" si="0"/>
        <v>7771930</v>
      </c>
      <c r="T38" s="19"/>
    </row>
    <row r="39" spans="1:20" x14ac:dyDescent="0.25">
      <c r="A39" s="6" t="s">
        <v>40</v>
      </c>
      <c r="B39" s="12">
        <f>SUM('ANEXO VII OCTUBRE'!B39+'ANEXO VII NOVIEMBRE'!B39+'ANEXO VII DICIEMBRE'!B39)</f>
        <v>18470082</v>
      </c>
      <c r="C39" s="12">
        <f>SUM('ANEXO VII OCTUBRE'!C39+'ANEXO VII NOVIEMBRE'!C39+'ANEXO VII DICIEMBRE'!C39)</f>
        <v>5957534</v>
      </c>
      <c r="D39" s="12">
        <f>SUM('ANEXO VII OCTUBRE'!D39+'ANEXO VII NOVIEMBRE'!D39+'ANEXO VII DICIEMBRE'!D39)</f>
        <v>255868</v>
      </c>
      <c r="E39" s="12">
        <f>SUM('ANEXO VII OCTUBRE'!E39+'ANEXO VII NOVIEMBRE'!E39+'ANEXO VII DICIEMBRE'!E39)</f>
        <v>0</v>
      </c>
      <c r="F39" s="12">
        <f>SUM('ANEXO VII OCTUBRE'!F39+'ANEXO VII NOVIEMBRE'!F39+'ANEXO VII DICIEMBRE'!F39)</f>
        <v>417322</v>
      </c>
      <c r="G39" s="12">
        <f>SUM('ANEXO VII OCTUBRE'!G39+'ANEXO VII NOVIEMBRE'!G39+'ANEXO VII DICIEMBRE'!G39)</f>
        <v>639942</v>
      </c>
      <c r="H39" s="12">
        <f>SUM('ANEXO VII OCTUBRE'!H39+'ANEXO VII NOVIEMBRE'!H39+'ANEXO VII DICIEMBRE'!H39)</f>
        <v>4834</v>
      </c>
      <c r="I39" s="12">
        <f>SUM('ANEXO VII OCTUBRE'!I39+'ANEXO VII NOVIEMBRE'!I39+'ANEXO VII DICIEMBRE'!I39)</f>
        <v>61227</v>
      </c>
      <c r="J39" s="10">
        <f>SUM('ANEXO VII OCTUBRE'!J39+'ANEXO VII NOVIEMBRE'!J39+'ANEXO VII DICIEMBRE'!J39)</f>
        <v>181301</v>
      </c>
      <c r="K39" s="12">
        <f>SUM('ANEXO VII OCTUBRE'!K39+'ANEXO VII NOVIEMBRE'!K39+'ANEXO VII DICIEMBRE'!K39)</f>
        <v>726968</v>
      </c>
      <c r="L39" s="10">
        <f>'ANEXO VII OCTUBRE'!L39+'ANEXO VII NOVIEMBRE'!L39+'ANEXO VII DICIEMBRE'!L39</f>
        <v>4979562</v>
      </c>
      <c r="M39" s="10">
        <f>'ANEXO VII OCTUBRE'!M39+'ANEXO VII NOVIEMBRE'!M39+'ANEXO VII DICIEMBRE'!M39</f>
        <v>163055</v>
      </c>
      <c r="N39" s="10">
        <f>+'ANEXO VII OCTUBRE'!N39+'ANEXO VII NOVIEMBRE'!N39+'ANEXO VII DICIEMBRE'!N39+'ANEXO VII DICIEMBRE'!Q39</f>
        <v>3561302</v>
      </c>
      <c r="O39" s="10">
        <f>'ANEXO VII OCTUBRE'!O39+'ANEXO VII NOVIEMBRE'!O39+'ANEXO VII DICIEMBRE'!O39+'ANEXO VII DICIEMBRE'!R39</f>
        <v>803866</v>
      </c>
      <c r="P39" s="10">
        <f>+'ANEXO VII OCTUBRE'!P39+'ANEXO VII NOVIEMBRE'!P39+'ANEXO VII DICIEMBRE'!P39+'ANEXO VII DICIEMBRE'!S39</f>
        <v>168183</v>
      </c>
      <c r="Q39" s="11">
        <f t="shared" si="0"/>
        <v>36391046</v>
      </c>
      <c r="T39" s="19"/>
    </row>
    <row r="40" spans="1:20" x14ac:dyDescent="0.25">
      <c r="A40" s="6" t="s">
        <v>41</v>
      </c>
      <c r="B40" s="12">
        <f>SUM('ANEXO VII OCTUBRE'!B40+'ANEXO VII NOVIEMBRE'!B40+'ANEXO VII DICIEMBRE'!B40)</f>
        <v>10989676</v>
      </c>
      <c r="C40" s="12">
        <f>SUM('ANEXO VII OCTUBRE'!C40+'ANEXO VII NOVIEMBRE'!C40+'ANEXO VII DICIEMBRE'!C40)</f>
        <v>3544725</v>
      </c>
      <c r="D40" s="12">
        <f>SUM('ANEXO VII OCTUBRE'!D40+'ANEXO VII NOVIEMBRE'!D40+'ANEXO VII DICIEMBRE'!D40)</f>
        <v>152241</v>
      </c>
      <c r="E40" s="12">
        <f>SUM('ANEXO VII OCTUBRE'!E40+'ANEXO VII NOVIEMBRE'!E40+'ANEXO VII DICIEMBRE'!E40)</f>
        <v>0</v>
      </c>
      <c r="F40" s="12">
        <f>SUM('ANEXO VII OCTUBRE'!F40+'ANEXO VII NOVIEMBRE'!F40+'ANEXO VII DICIEMBRE'!F40)</f>
        <v>248306</v>
      </c>
      <c r="G40" s="12">
        <f>SUM('ANEXO VII OCTUBRE'!G40+'ANEXO VII NOVIEMBRE'!G40+'ANEXO VII DICIEMBRE'!G40)</f>
        <v>381303</v>
      </c>
      <c r="H40" s="12">
        <f>SUM('ANEXO VII OCTUBRE'!H40+'ANEXO VII NOVIEMBRE'!H40+'ANEXO VII DICIEMBRE'!H40)</f>
        <v>2477</v>
      </c>
      <c r="I40" s="12">
        <f>SUM('ANEXO VII OCTUBRE'!I40+'ANEXO VII NOVIEMBRE'!I40+'ANEXO VII DICIEMBRE'!I40)</f>
        <v>36429</v>
      </c>
      <c r="J40" s="10">
        <f>SUM('ANEXO VII OCTUBRE'!J40+'ANEXO VII NOVIEMBRE'!J40+'ANEXO VII DICIEMBRE'!J40)</f>
        <v>108027</v>
      </c>
      <c r="K40" s="12">
        <f>SUM('ANEXO VII OCTUBRE'!K40+'ANEXO VII NOVIEMBRE'!K40+'ANEXO VII DICIEMBRE'!K40)</f>
        <v>372729</v>
      </c>
      <c r="L40" s="10">
        <f>'ANEXO VII OCTUBRE'!L40+'ANEXO VII NOVIEMBRE'!L40+'ANEXO VII DICIEMBRE'!L40</f>
        <v>723815</v>
      </c>
      <c r="M40" s="10">
        <f>'ANEXO VII OCTUBRE'!M40+'ANEXO VII NOVIEMBRE'!M40+'ANEXO VII DICIEMBRE'!M40</f>
        <v>97154</v>
      </c>
      <c r="N40" s="10">
        <f>+'ANEXO VII OCTUBRE'!N40+'ANEXO VII NOVIEMBRE'!N40+'ANEXO VII DICIEMBRE'!N40+'ANEXO VII DICIEMBRE'!Q40</f>
        <v>2118970</v>
      </c>
      <c r="O40" s="10">
        <f>'ANEXO VII OCTUBRE'!O40+'ANEXO VII NOVIEMBRE'!O40+'ANEXO VII DICIEMBRE'!O40+'ANEXO VII DICIEMBRE'!R40</f>
        <v>478299</v>
      </c>
      <c r="P40" s="10">
        <f>+'ANEXO VII OCTUBRE'!P40+'ANEXO VII NOVIEMBRE'!P40+'ANEXO VII DICIEMBRE'!P40+'ANEXO VII DICIEMBRE'!S40</f>
        <v>100210</v>
      </c>
      <c r="Q40" s="11">
        <f t="shared" si="0"/>
        <v>19354361</v>
      </c>
      <c r="T40" s="19"/>
    </row>
    <row r="41" spans="1:20" x14ac:dyDescent="0.25">
      <c r="A41" s="6" t="s">
        <v>42</v>
      </c>
      <c r="B41" s="12">
        <f>SUM('ANEXO VII OCTUBRE'!B41+'ANEXO VII NOVIEMBRE'!B41+'ANEXO VII DICIEMBRE'!B41)</f>
        <v>7591941</v>
      </c>
      <c r="C41" s="12">
        <f>SUM('ANEXO VII OCTUBRE'!C41+'ANEXO VII NOVIEMBRE'!C41+'ANEXO VII DICIEMBRE'!C41)</f>
        <v>2448784</v>
      </c>
      <c r="D41" s="12">
        <f>SUM('ANEXO VII OCTUBRE'!D41+'ANEXO VII NOVIEMBRE'!D41+'ANEXO VII DICIEMBRE'!D41)</f>
        <v>105172</v>
      </c>
      <c r="E41" s="12">
        <f>SUM('ANEXO VII OCTUBRE'!E41+'ANEXO VII NOVIEMBRE'!E41+'ANEXO VII DICIEMBRE'!E41)</f>
        <v>0</v>
      </c>
      <c r="F41" s="12">
        <f>SUM('ANEXO VII OCTUBRE'!F41+'ANEXO VII NOVIEMBRE'!F41+'ANEXO VII DICIEMBRE'!F41)</f>
        <v>171536</v>
      </c>
      <c r="G41" s="12">
        <f>SUM('ANEXO VII OCTUBRE'!G41+'ANEXO VII NOVIEMBRE'!G41+'ANEXO VII DICIEMBRE'!G41)</f>
        <v>275484</v>
      </c>
      <c r="H41" s="12">
        <f>SUM('ANEXO VII OCTUBRE'!H41+'ANEXO VII NOVIEMBRE'!H41+'ANEXO VII DICIEMBRE'!H41)</f>
        <v>1701</v>
      </c>
      <c r="I41" s="12">
        <f>SUM('ANEXO VII OCTUBRE'!I41+'ANEXO VII NOVIEMBRE'!I41+'ANEXO VII DICIEMBRE'!I41)</f>
        <v>25167</v>
      </c>
      <c r="J41" s="10">
        <f>SUM('ANEXO VII OCTUBRE'!J41+'ANEXO VII NOVIEMBRE'!J41+'ANEXO VII DICIEMBRE'!J41)</f>
        <v>78047</v>
      </c>
      <c r="K41" s="12">
        <f>SUM('ANEXO VII OCTUBRE'!K41+'ANEXO VII NOVIEMBRE'!K41+'ANEXO VII DICIEMBRE'!K41)</f>
        <v>255979</v>
      </c>
      <c r="L41" s="10">
        <f>'ANEXO VII OCTUBRE'!L41+'ANEXO VII NOVIEMBRE'!L41+'ANEXO VII DICIEMBRE'!L41</f>
        <v>798716</v>
      </c>
      <c r="M41" s="10">
        <f>'ANEXO VII OCTUBRE'!M41+'ANEXO VII NOVIEMBRE'!M41+'ANEXO VII DICIEMBRE'!M41</f>
        <v>70193</v>
      </c>
      <c r="N41" s="10">
        <f>+'ANEXO VII OCTUBRE'!N41+'ANEXO VII NOVIEMBRE'!N41+'ANEXO VII DICIEMBRE'!N41+'ANEXO VII DICIEMBRE'!Q41</f>
        <v>1463837</v>
      </c>
      <c r="O41" s="10">
        <f>'ANEXO VII OCTUBRE'!O41+'ANEXO VII NOVIEMBRE'!O41+'ANEXO VII DICIEMBRE'!O41+'ANEXO VII DICIEMBRE'!R41</f>
        <v>330421</v>
      </c>
      <c r="P41" s="10">
        <f>+'ANEXO VII OCTUBRE'!P41+'ANEXO VII NOVIEMBRE'!P41+'ANEXO VII DICIEMBRE'!P41+'ANEXO VII DICIEMBRE'!S41</f>
        <v>72401</v>
      </c>
      <c r="Q41" s="11">
        <f t="shared" si="0"/>
        <v>13689379</v>
      </c>
      <c r="T41" s="19"/>
    </row>
    <row r="42" spans="1:20" x14ac:dyDescent="0.25">
      <c r="A42" s="6" t="s">
        <v>43</v>
      </c>
      <c r="B42" s="12">
        <f>SUM('ANEXO VII OCTUBRE'!B42+'ANEXO VII NOVIEMBRE'!B42+'ANEXO VII DICIEMBRE'!B42)</f>
        <v>6164165</v>
      </c>
      <c r="C42" s="12">
        <f>SUM('ANEXO VII OCTUBRE'!C42+'ANEXO VII NOVIEMBRE'!C42+'ANEXO VII DICIEMBRE'!C42)</f>
        <v>1988254</v>
      </c>
      <c r="D42" s="12">
        <f>SUM('ANEXO VII OCTUBRE'!D42+'ANEXO VII NOVIEMBRE'!D42+'ANEXO VII DICIEMBRE'!D42)</f>
        <v>85393</v>
      </c>
      <c r="E42" s="12">
        <f>SUM('ANEXO VII OCTUBRE'!E42+'ANEXO VII NOVIEMBRE'!E42+'ANEXO VII DICIEMBRE'!E42)</f>
        <v>0</v>
      </c>
      <c r="F42" s="12">
        <f>SUM('ANEXO VII OCTUBRE'!F42+'ANEXO VII NOVIEMBRE'!F42+'ANEXO VII DICIEMBRE'!F42)</f>
        <v>139277</v>
      </c>
      <c r="G42" s="12">
        <f>SUM('ANEXO VII OCTUBRE'!G42+'ANEXO VII NOVIEMBRE'!G42+'ANEXO VII DICIEMBRE'!G42)</f>
        <v>219804</v>
      </c>
      <c r="H42" s="12">
        <f>SUM('ANEXO VII OCTUBRE'!H42+'ANEXO VII NOVIEMBRE'!H42+'ANEXO VII DICIEMBRE'!H42)</f>
        <v>442</v>
      </c>
      <c r="I42" s="12">
        <f>SUM('ANEXO VII OCTUBRE'!I42+'ANEXO VII NOVIEMBRE'!I42+'ANEXO VII DICIEMBRE'!I42)</f>
        <v>20433</v>
      </c>
      <c r="J42" s="10">
        <f>SUM('ANEXO VII OCTUBRE'!J42+'ANEXO VII NOVIEMBRE'!J42+'ANEXO VII DICIEMBRE'!J42)</f>
        <v>62272</v>
      </c>
      <c r="K42" s="12">
        <f>SUM('ANEXO VII OCTUBRE'!K42+'ANEXO VII NOVIEMBRE'!K42+'ANEXO VII DICIEMBRE'!K42)</f>
        <v>66333</v>
      </c>
      <c r="L42" s="10">
        <f>'ANEXO VII OCTUBRE'!L42+'ANEXO VII NOVIEMBRE'!L42+'ANEXO VII DICIEMBRE'!L42</f>
        <v>32423</v>
      </c>
      <c r="M42" s="10">
        <f>'ANEXO VII OCTUBRE'!M42+'ANEXO VII NOVIEMBRE'!M42+'ANEXO VII DICIEMBRE'!M42</f>
        <v>56004</v>
      </c>
      <c r="N42" s="10">
        <f>+'ANEXO VII OCTUBRE'!N42+'ANEXO VII NOVIEMBRE'!N42+'ANEXO VII DICIEMBRE'!N42+'ANEXO VII DICIEMBRE'!Q42</f>
        <v>1188542</v>
      </c>
      <c r="O42" s="10">
        <f>'ANEXO VII OCTUBRE'!O42+'ANEXO VII NOVIEMBRE'!O42+'ANEXO VII DICIEMBRE'!O42+'ANEXO VII DICIEMBRE'!R42</f>
        <v>268280</v>
      </c>
      <c r="P42" s="10">
        <f>+'ANEXO VII OCTUBRE'!P42+'ANEXO VII NOVIEMBRE'!P42+'ANEXO VII DICIEMBRE'!P42+'ANEXO VII DICIEMBRE'!S42</f>
        <v>57766</v>
      </c>
      <c r="Q42" s="11">
        <f t="shared" si="0"/>
        <v>10349388</v>
      </c>
      <c r="T42" s="19"/>
    </row>
    <row r="43" spans="1:20" ht="15.75" thickBot="1" x14ac:dyDescent="0.3">
      <c r="A43" s="7" t="s">
        <v>44</v>
      </c>
      <c r="B43" s="13">
        <f>SUM(B7:B42)</f>
        <v>402987399</v>
      </c>
      <c r="C43" s="13">
        <f t="shared" ref="C43:K43" si="1">SUM(C7:C42)</f>
        <v>129983763</v>
      </c>
      <c r="D43" s="13">
        <f t="shared" si="1"/>
        <v>5582634</v>
      </c>
      <c r="E43" s="13">
        <f t="shared" si="1"/>
        <v>0</v>
      </c>
      <c r="F43" s="13">
        <f t="shared" si="1"/>
        <v>9105288</v>
      </c>
      <c r="G43" s="13">
        <f t="shared" si="1"/>
        <v>14359758</v>
      </c>
      <c r="H43" s="13">
        <f t="shared" si="1"/>
        <v>89609</v>
      </c>
      <c r="I43" s="13">
        <f t="shared" si="1"/>
        <v>1335849</v>
      </c>
      <c r="J43" s="13">
        <f t="shared" si="1"/>
        <v>4068245</v>
      </c>
      <c r="K43" s="13">
        <f t="shared" si="1"/>
        <v>13477546</v>
      </c>
      <c r="L43" s="13">
        <f>SUM(L7:L42)</f>
        <v>42538015</v>
      </c>
      <c r="M43" s="13">
        <f>SUM(M7:M42)</f>
        <v>3658794</v>
      </c>
      <c r="N43" s="13">
        <f t="shared" ref="N43:P43" si="2">SUM(N7:N42)</f>
        <v>77701877</v>
      </c>
      <c r="O43" s="13">
        <f t="shared" si="2"/>
        <v>17539050</v>
      </c>
      <c r="P43" s="13">
        <f t="shared" si="2"/>
        <v>3773888</v>
      </c>
      <c r="Q43" s="14">
        <f>SUM(Q7:Q42)</f>
        <v>726201715</v>
      </c>
    </row>
    <row r="44" spans="1:20" ht="15.75" thickTop="1" x14ac:dyDescent="0.25">
      <c r="A44" s="8"/>
      <c r="B44" s="15"/>
      <c r="C44" s="15"/>
      <c r="D44" s="15"/>
      <c r="E44" s="15"/>
      <c r="F44" s="15"/>
      <c r="G44" s="15"/>
      <c r="H44" s="15"/>
      <c r="I44" s="15"/>
      <c r="J44" s="16"/>
      <c r="K44" s="15"/>
      <c r="L44" s="16"/>
      <c r="M44" s="16"/>
      <c r="N44" s="16"/>
      <c r="O44" s="16"/>
      <c r="P44" s="16"/>
      <c r="Q44" s="16"/>
    </row>
    <row r="45" spans="1:20" x14ac:dyDescent="0.25"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</row>
    <row r="46" spans="1:20" x14ac:dyDescent="0.25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</row>
    <row r="47" spans="1:20" x14ac:dyDescent="0.25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</row>
    <row r="49" spans="2:16" x14ac:dyDescent="0.25"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</row>
  </sheetData>
  <mergeCells count="1">
    <mergeCell ref="N5:P5"/>
  </mergeCells>
  <pageMargins left="0" right="0.15748031496062992" top="1.1811023622047245" bottom="0.74803149606299213" header="0.62992125984251968" footer="0.31496062992125984"/>
  <pageSetup paperSize="300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topLeftCell="J19" zoomScale="90" zoomScaleNormal="90" workbookViewId="0">
      <selection activeCell="Q43" sqref="Q43"/>
    </sheetView>
  </sheetViews>
  <sheetFormatPr baseColWidth="10" defaultRowHeight="15" x14ac:dyDescent="0.25"/>
  <cols>
    <col min="1" max="1" width="23.42578125" customWidth="1"/>
    <col min="2" max="5" width="21" customWidth="1"/>
    <col min="6" max="10" width="23.42578125" customWidth="1"/>
    <col min="11" max="15" width="21" customWidth="1"/>
    <col min="16" max="16" width="17" customWidth="1"/>
    <col min="17" max="17" width="21" customWidth="1"/>
  </cols>
  <sheetData>
    <row r="1" spans="1:19" ht="18.75" x14ac:dyDescent="0.3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9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9" ht="18.75" x14ac:dyDescent="0.3">
      <c r="A3" s="4" t="s">
        <v>57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9" ht="18.75" x14ac:dyDescent="0.3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9" ht="18.75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30" t="s">
        <v>65</v>
      </c>
      <c r="O5" s="28"/>
      <c r="P5" s="29"/>
      <c r="Q5" s="5"/>
    </row>
    <row r="6" spans="1:19" s="1" customFormat="1" ht="60" x14ac:dyDescent="0.25">
      <c r="A6" s="2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46</v>
      </c>
      <c r="I6" s="3" t="s">
        <v>9</v>
      </c>
      <c r="J6" s="3" t="s">
        <v>47</v>
      </c>
      <c r="K6" s="3" t="s">
        <v>54</v>
      </c>
      <c r="L6" s="3" t="s">
        <v>49</v>
      </c>
      <c r="M6" s="3" t="s">
        <v>61</v>
      </c>
      <c r="N6" s="3" t="s">
        <v>62</v>
      </c>
      <c r="O6" s="3" t="s">
        <v>63</v>
      </c>
      <c r="P6" s="3" t="s">
        <v>64</v>
      </c>
      <c r="Q6" s="2" t="s">
        <v>10</v>
      </c>
    </row>
    <row r="7" spans="1:19" ht="21" customHeight="1" x14ac:dyDescent="0.25">
      <c r="A7" s="6" t="s">
        <v>11</v>
      </c>
      <c r="B7" s="9">
        <v>2189900</v>
      </c>
      <c r="C7" s="9">
        <v>723256</v>
      </c>
      <c r="D7" s="9">
        <v>26476</v>
      </c>
      <c r="E7" s="9">
        <v>0</v>
      </c>
      <c r="F7" s="9">
        <v>64967</v>
      </c>
      <c r="G7" s="9">
        <v>81918</v>
      </c>
      <c r="H7" s="9">
        <v>272</v>
      </c>
      <c r="I7" s="9">
        <v>7652</v>
      </c>
      <c r="J7" s="9">
        <v>69624</v>
      </c>
      <c r="K7" s="9">
        <v>35741</v>
      </c>
      <c r="L7" s="9">
        <v>0</v>
      </c>
      <c r="M7" s="10">
        <v>10957</v>
      </c>
      <c r="N7" s="10">
        <v>361509</v>
      </c>
      <c r="O7" s="10">
        <v>74615</v>
      </c>
      <c r="P7" s="10">
        <v>0</v>
      </c>
      <c r="Q7" s="11">
        <f>SUM(B7:P7)</f>
        <v>3646887</v>
      </c>
      <c r="S7" s="19"/>
    </row>
    <row r="8" spans="1:19" x14ac:dyDescent="0.25">
      <c r="A8" s="6" t="s">
        <v>12</v>
      </c>
      <c r="B8" s="12">
        <v>2699154</v>
      </c>
      <c r="C8" s="12">
        <v>891447</v>
      </c>
      <c r="D8" s="12">
        <v>32633</v>
      </c>
      <c r="E8" s="12">
        <v>0</v>
      </c>
      <c r="F8" s="12">
        <v>80074</v>
      </c>
      <c r="G8" s="12">
        <v>101210</v>
      </c>
      <c r="H8" s="12">
        <v>338</v>
      </c>
      <c r="I8" s="12">
        <v>9431</v>
      </c>
      <c r="J8" s="12">
        <v>86021</v>
      </c>
      <c r="K8" s="12">
        <v>44402</v>
      </c>
      <c r="L8" s="12">
        <v>413318</v>
      </c>
      <c r="M8" s="10">
        <v>13538</v>
      </c>
      <c r="N8" s="10">
        <v>445576</v>
      </c>
      <c r="O8" s="10">
        <v>91967</v>
      </c>
      <c r="P8" s="10">
        <v>0</v>
      </c>
      <c r="Q8" s="11">
        <f t="shared" ref="Q8:Q42" si="0">SUM(B8:P8)</f>
        <v>4909109</v>
      </c>
      <c r="S8" s="19"/>
    </row>
    <row r="9" spans="1:19" x14ac:dyDescent="0.25">
      <c r="A9" s="6" t="s">
        <v>13</v>
      </c>
      <c r="B9" s="12">
        <v>2994756</v>
      </c>
      <c r="C9" s="12">
        <v>989075</v>
      </c>
      <c r="D9" s="12">
        <v>36207</v>
      </c>
      <c r="E9" s="12">
        <v>0</v>
      </c>
      <c r="F9" s="12">
        <v>88844</v>
      </c>
      <c r="G9" s="12">
        <v>112144</v>
      </c>
      <c r="H9" s="12">
        <v>547</v>
      </c>
      <c r="I9" s="12">
        <v>10464</v>
      </c>
      <c r="J9" s="12">
        <v>95314</v>
      </c>
      <c r="K9" s="12">
        <v>71773</v>
      </c>
      <c r="L9" s="12">
        <v>163875</v>
      </c>
      <c r="M9" s="10">
        <v>15000</v>
      </c>
      <c r="N9" s="10">
        <v>494374</v>
      </c>
      <c r="O9" s="10">
        <v>102039</v>
      </c>
      <c r="P9" s="10">
        <v>0</v>
      </c>
      <c r="Q9" s="11">
        <f t="shared" si="0"/>
        <v>5174412</v>
      </c>
      <c r="S9" s="19"/>
    </row>
    <row r="10" spans="1:19" x14ac:dyDescent="0.25">
      <c r="A10" s="6" t="s">
        <v>14</v>
      </c>
      <c r="B10" s="12">
        <v>4756722</v>
      </c>
      <c r="C10" s="12">
        <v>1570997</v>
      </c>
      <c r="D10" s="12">
        <v>57509</v>
      </c>
      <c r="E10" s="12">
        <v>0</v>
      </c>
      <c r="F10" s="12">
        <v>141115</v>
      </c>
      <c r="G10" s="12">
        <v>178760</v>
      </c>
      <c r="H10" s="12">
        <v>1311</v>
      </c>
      <c r="I10" s="12">
        <v>16620</v>
      </c>
      <c r="J10" s="12">
        <v>151932</v>
      </c>
      <c r="K10" s="12">
        <v>171988</v>
      </c>
      <c r="L10" s="12">
        <v>866004</v>
      </c>
      <c r="M10" s="10">
        <v>23911</v>
      </c>
      <c r="N10" s="10">
        <v>785240</v>
      </c>
      <c r="O10" s="10">
        <v>162073</v>
      </c>
      <c r="P10" s="10">
        <v>0</v>
      </c>
      <c r="Q10" s="11">
        <f t="shared" si="0"/>
        <v>8884182</v>
      </c>
      <c r="S10" s="19"/>
    </row>
    <row r="11" spans="1:19" x14ac:dyDescent="0.25">
      <c r="A11" s="6" t="s">
        <v>51</v>
      </c>
      <c r="B11" s="12">
        <v>988419</v>
      </c>
      <c r="C11" s="12">
        <v>326444</v>
      </c>
      <c r="D11" s="12">
        <v>11950</v>
      </c>
      <c r="E11" s="12">
        <v>0</v>
      </c>
      <c r="F11" s="12">
        <v>29323</v>
      </c>
      <c r="G11" s="12">
        <v>37138</v>
      </c>
      <c r="H11" s="12">
        <v>162</v>
      </c>
      <c r="I11" s="12">
        <v>3454</v>
      </c>
      <c r="J11" s="12">
        <v>31565</v>
      </c>
      <c r="K11" s="12">
        <v>21289</v>
      </c>
      <c r="L11" s="12">
        <v>0</v>
      </c>
      <c r="M11" s="10">
        <v>4969</v>
      </c>
      <c r="N11" s="10">
        <v>163168</v>
      </c>
      <c r="O11" s="10">
        <v>33678</v>
      </c>
      <c r="P11" s="10">
        <v>0</v>
      </c>
      <c r="Q11" s="11">
        <f t="shared" si="0"/>
        <v>1651559</v>
      </c>
      <c r="S11" s="19"/>
    </row>
    <row r="12" spans="1:19" x14ac:dyDescent="0.25">
      <c r="A12" s="6" t="s">
        <v>15</v>
      </c>
      <c r="B12" s="12">
        <v>2106964</v>
      </c>
      <c r="C12" s="12">
        <v>695865</v>
      </c>
      <c r="D12" s="12">
        <v>25473</v>
      </c>
      <c r="E12" s="12">
        <v>0</v>
      </c>
      <c r="F12" s="12">
        <v>62506</v>
      </c>
      <c r="G12" s="12">
        <v>79412</v>
      </c>
      <c r="H12" s="12">
        <v>150</v>
      </c>
      <c r="I12" s="12">
        <v>7362</v>
      </c>
      <c r="J12" s="12">
        <v>67494</v>
      </c>
      <c r="K12" s="12">
        <v>19644</v>
      </c>
      <c r="L12" s="12">
        <v>397166</v>
      </c>
      <c r="M12" s="10">
        <v>10622</v>
      </c>
      <c r="N12" s="10">
        <v>347818</v>
      </c>
      <c r="O12" s="10">
        <v>71789</v>
      </c>
      <c r="P12" s="10">
        <v>0</v>
      </c>
      <c r="Q12" s="11">
        <f t="shared" si="0"/>
        <v>3892265</v>
      </c>
      <c r="S12" s="19"/>
    </row>
    <row r="13" spans="1:19" x14ac:dyDescent="0.25">
      <c r="A13" s="6" t="s">
        <v>16</v>
      </c>
      <c r="B13" s="12">
        <v>9224463</v>
      </c>
      <c r="C13" s="12">
        <v>3046553</v>
      </c>
      <c r="D13" s="12">
        <v>111524</v>
      </c>
      <c r="E13" s="12">
        <v>0</v>
      </c>
      <c r="F13" s="12">
        <v>273658</v>
      </c>
      <c r="G13" s="12">
        <v>341721</v>
      </c>
      <c r="H13" s="12">
        <v>2987</v>
      </c>
      <c r="I13" s="12">
        <v>32231</v>
      </c>
      <c r="J13" s="12">
        <v>290438</v>
      </c>
      <c r="K13" s="12">
        <v>391727</v>
      </c>
      <c r="L13" s="12">
        <v>0</v>
      </c>
      <c r="M13" s="10">
        <v>45708</v>
      </c>
      <c r="N13" s="10">
        <v>1522774</v>
      </c>
      <c r="O13" s="10">
        <v>314300</v>
      </c>
      <c r="P13" s="10">
        <v>0</v>
      </c>
      <c r="Q13" s="11">
        <f t="shared" si="0"/>
        <v>15598084</v>
      </c>
      <c r="S13" s="19"/>
    </row>
    <row r="14" spans="1:19" x14ac:dyDescent="0.25">
      <c r="A14" s="6" t="s">
        <v>17</v>
      </c>
      <c r="B14" s="12">
        <v>18500631</v>
      </c>
      <c r="C14" s="12">
        <v>6110183</v>
      </c>
      <c r="D14" s="12">
        <v>223673</v>
      </c>
      <c r="E14" s="12">
        <v>0</v>
      </c>
      <c r="F14" s="12">
        <v>548849</v>
      </c>
      <c r="G14" s="12">
        <v>716900</v>
      </c>
      <c r="H14" s="12">
        <v>5617</v>
      </c>
      <c r="I14" s="12">
        <v>64643</v>
      </c>
      <c r="J14" s="12">
        <v>609312</v>
      </c>
      <c r="K14" s="12">
        <v>736694</v>
      </c>
      <c r="L14" s="12">
        <v>1175419</v>
      </c>
      <c r="M14" s="10">
        <v>95892</v>
      </c>
      <c r="N14" s="10">
        <v>3054084</v>
      </c>
      <c r="O14" s="10">
        <v>630361</v>
      </c>
      <c r="P14" s="10">
        <v>0</v>
      </c>
      <c r="Q14" s="11">
        <f t="shared" si="0"/>
        <v>32472258</v>
      </c>
      <c r="S14" s="19"/>
    </row>
    <row r="15" spans="1:19" x14ac:dyDescent="0.25">
      <c r="A15" s="6" t="s">
        <v>18</v>
      </c>
      <c r="B15" s="12">
        <v>5468015</v>
      </c>
      <c r="C15" s="12">
        <v>1805915</v>
      </c>
      <c r="D15" s="12">
        <v>66108</v>
      </c>
      <c r="E15" s="12">
        <v>0</v>
      </c>
      <c r="F15" s="12">
        <v>162217</v>
      </c>
      <c r="G15" s="12">
        <v>201989</v>
      </c>
      <c r="H15" s="12">
        <v>1526</v>
      </c>
      <c r="I15" s="12">
        <v>19106</v>
      </c>
      <c r="J15" s="12">
        <v>171676</v>
      </c>
      <c r="K15" s="12">
        <v>200086</v>
      </c>
      <c r="L15" s="12">
        <v>0</v>
      </c>
      <c r="M15" s="10">
        <v>27018</v>
      </c>
      <c r="N15" s="10">
        <v>902660</v>
      </c>
      <c r="O15" s="10">
        <v>186309</v>
      </c>
      <c r="P15" s="10">
        <v>0</v>
      </c>
      <c r="Q15" s="11">
        <f t="shared" si="0"/>
        <v>9212625</v>
      </c>
      <c r="S15" s="19"/>
    </row>
    <row r="16" spans="1:19" x14ac:dyDescent="0.25">
      <c r="A16" s="6" t="s">
        <v>52</v>
      </c>
      <c r="B16" s="12">
        <v>785728</v>
      </c>
      <c r="C16" s="12">
        <v>259501</v>
      </c>
      <c r="D16" s="12">
        <v>9499</v>
      </c>
      <c r="E16" s="12">
        <v>0</v>
      </c>
      <c r="F16" s="12">
        <v>23310</v>
      </c>
      <c r="G16" s="12">
        <v>29507</v>
      </c>
      <c r="H16" s="12">
        <v>112</v>
      </c>
      <c r="I16" s="12">
        <v>2745</v>
      </c>
      <c r="J16" s="12">
        <v>25079</v>
      </c>
      <c r="K16" s="12">
        <v>14715</v>
      </c>
      <c r="L16" s="12">
        <v>69927</v>
      </c>
      <c r="M16" s="10">
        <v>3946</v>
      </c>
      <c r="N16" s="10">
        <v>129708</v>
      </c>
      <c r="O16" s="10">
        <v>26772</v>
      </c>
      <c r="P16" s="10">
        <v>0</v>
      </c>
      <c r="Q16" s="11">
        <f t="shared" si="0"/>
        <v>1380549</v>
      </c>
      <c r="S16" s="19"/>
    </row>
    <row r="17" spans="1:19" x14ac:dyDescent="0.25">
      <c r="A17" s="6" t="s">
        <v>19</v>
      </c>
      <c r="B17" s="12">
        <v>2137196</v>
      </c>
      <c r="C17" s="12">
        <v>705849</v>
      </c>
      <c r="D17" s="12">
        <v>25839</v>
      </c>
      <c r="E17" s="12">
        <v>0</v>
      </c>
      <c r="F17" s="12">
        <v>63403</v>
      </c>
      <c r="G17" s="12">
        <v>80399</v>
      </c>
      <c r="H17" s="12">
        <v>295</v>
      </c>
      <c r="I17" s="12">
        <v>7468</v>
      </c>
      <c r="J17" s="12">
        <v>68334</v>
      </c>
      <c r="K17" s="12">
        <v>38675</v>
      </c>
      <c r="L17" s="12">
        <v>122451</v>
      </c>
      <c r="M17" s="10">
        <v>10754</v>
      </c>
      <c r="N17" s="10">
        <v>352808</v>
      </c>
      <c r="O17" s="10">
        <v>72819</v>
      </c>
      <c r="P17" s="10">
        <v>0</v>
      </c>
      <c r="Q17" s="11">
        <f t="shared" si="0"/>
        <v>3686290</v>
      </c>
      <c r="S17" s="19"/>
    </row>
    <row r="18" spans="1:19" x14ac:dyDescent="0.25">
      <c r="A18" s="6" t="s">
        <v>20</v>
      </c>
      <c r="B18" s="12">
        <v>2163912</v>
      </c>
      <c r="C18" s="12">
        <v>714673</v>
      </c>
      <c r="D18" s="12">
        <v>26162</v>
      </c>
      <c r="E18" s="12">
        <v>0</v>
      </c>
      <c r="F18" s="12">
        <v>64196</v>
      </c>
      <c r="G18" s="12">
        <v>81544</v>
      </c>
      <c r="H18" s="12">
        <v>264</v>
      </c>
      <c r="I18" s="12">
        <v>7561</v>
      </c>
      <c r="J18" s="12">
        <v>69306</v>
      </c>
      <c r="K18" s="12">
        <v>34667</v>
      </c>
      <c r="L18" s="12">
        <v>320929</v>
      </c>
      <c r="M18" s="10">
        <v>10907</v>
      </c>
      <c r="N18" s="10">
        <v>357219</v>
      </c>
      <c r="O18" s="10">
        <v>73730</v>
      </c>
      <c r="P18" s="10">
        <v>0</v>
      </c>
      <c r="Q18" s="11">
        <f t="shared" si="0"/>
        <v>3925070</v>
      </c>
      <c r="S18" s="19"/>
    </row>
    <row r="19" spans="1:19" x14ac:dyDescent="0.25">
      <c r="A19" s="6" t="s">
        <v>21</v>
      </c>
      <c r="B19" s="12">
        <v>10345587</v>
      </c>
      <c r="C19" s="12">
        <v>3416826</v>
      </c>
      <c r="D19" s="12">
        <v>125078</v>
      </c>
      <c r="E19" s="12">
        <v>0</v>
      </c>
      <c r="F19" s="12">
        <v>306918</v>
      </c>
      <c r="G19" s="12">
        <v>381875</v>
      </c>
      <c r="H19" s="12">
        <v>3284</v>
      </c>
      <c r="I19" s="12">
        <v>36148</v>
      </c>
      <c r="J19" s="12">
        <v>324566</v>
      </c>
      <c r="K19" s="12">
        <v>430643</v>
      </c>
      <c r="L19" s="12">
        <v>1655173</v>
      </c>
      <c r="M19" s="10">
        <v>51079</v>
      </c>
      <c r="N19" s="10">
        <v>1707849</v>
      </c>
      <c r="O19" s="10">
        <v>352499</v>
      </c>
      <c r="P19" s="10">
        <v>0</v>
      </c>
      <c r="Q19" s="11">
        <f t="shared" si="0"/>
        <v>19137525</v>
      </c>
      <c r="S19" s="19"/>
    </row>
    <row r="20" spans="1:19" x14ac:dyDescent="0.25">
      <c r="A20" s="6" t="s">
        <v>22</v>
      </c>
      <c r="B20" s="12">
        <v>3452467</v>
      </c>
      <c r="C20" s="12">
        <v>1140243</v>
      </c>
      <c r="D20" s="12">
        <v>41740</v>
      </c>
      <c r="E20" s="12">
        <v>0</v>
      </c>
      <c r="F20" s="12">
        <v>102423</v>
      </c>
      <c r="G20" s="12">
        <v>131377</v>
      </c>
      <c r="H20" s="12">
        <v>876</v>
      </c>
      <c r="I20" s="12">
        <v>12063</v>
      </c>
      <c r="J20" s="12">
        <v>111661</v>
      </c>
      <c r="K20" s="12">
        <v>114874</v>
      </c>
      <c r="L20" s="12">
        <v>180107</v>
      </c>
      <c r="M20" s="10">
        <v>17573</v>
      </c>
      <c r="N20" s="10">
        <v>569933</v>
      </c>
      <c r="O20" s="10">
        <v>117634</v>
      </c>
      <c r="P20" s="10">
        <v>0</v>
      </c>
      <c r="Q20" s="11">
        <f t="shared" si="0"/>
        <v>5992971</v>
      </c>
      <c r="S20" s="19"/>
    </row>
    <row r="21" spans="1:19" x14ac:dyDescent="0.25">
      <c r="A21" s="6" t="s">
        <v>23</v>
      </c>
      <c r="B21" s="12">
        <v>2057145</v>
      </c>
      <c r="C21" s="12">
        <v>679411</v>
      </c>
      <c r="D21" s="12">
        <v>24871</v>
      </c>
      <c r="E21" s="12">
        <v>0</v>
      </c>
      <c r="F21" s="12">
        <v>61028</v>
      </c>
      <c r="G21" s="12">
        <v>77304</v>
      </c>
      <c r="H21" s="12">
        <v>241</v>
      </c>
      <c r="I21" s="12">
        <v>7188</v>
      </c>
      <c r="J21" s="12">
        <v>65702</v>
      </c>
      <c r="K21" s="12">
        <v>31554</v>
      </c>
      <c r="L21" s="12">
        <v>401840</v>
      </c>
      <c r="M21" s="10">
        <v>10340</v>
      </c>
      <c r="N21" s="10">
        <v>339594</v>
      </c>
      <c r="O21" s="10">
        <v>70092</v>
      </c>
      <c r="P21" s="10">
        <v>0</v>
      </c>
      <c r="Q21" s="11">
        <f t="shared" si="0"/>
        <v>3826310</v>
      </c>
      <c r="S21" s="19"/>
    </row>
    <row r="22" spans="1:19" x14ac:dyDescent="0.25">
      <c r="A22" s="6" t="s">
        <v>24</v>
      </c>
      <c r="B22" s="12">
        <v>2012142</v>
      </c>
      <c r="C22" s="12">
        <v>664548</v>
      </c>
      <c r="D22" s="12">
        <v>24327</v>
      </c>
      <c r="E22" s="12">
        <v>0</v>
      </c>
      <c r="F22" s="12">
        <v>59693</v>
      </c>
      <c r="G22" s="12">
        <v>75555</v>
      </c>
      <c r="H22" s="12">
        <v>153</v>
      </c>
      <c r="I22" s="12">
        <v>7031</v>
      </c>
      <c r="J22" s="12">
        <v>64216</v>
      </c>
      <c r="K22" s="12">
        <v>20044</v>
      </c>
      <c r="L22" s="12">
        <v>115287</v>
      </c>
      <c r="M22" s="10">
        <v>10106</v>
      </c>
      <c r="N22" s="10">
        <v>332164</v>
      </c>
      <c r="O22" s="10">
        <v>68559</v>
      </c>
      <c r="P22" s="10">
        <v>0</v>
      </c>
      <c r="Q22" s="11">
        <f t="shared" si="0"/>
        <v>3453825</v>
      </c>
      <c r="S22" s="19"/>
    </row>
    <row r="23" spans="1:19" x14ac:dyDescent="0.25">
      <c r="A23" s="6" t="s">
        <v>25</v>
      </c>
      <c r="B23" s="12">
        <v>1506748</v>
      </c>
      <c r="C23" s="12">
        <v>497632</v>
      </c>
      <c r="D23" s="12">
        <v>18217</v>
      </c>
      <c r="E23" s="12">
        <v>0</v>
      </c>
      <c r="F23" s="12">
        <v>44700</v>
      </c>
      <c r="G23" s="12">
        <v>56636</v>
      </c>
      <c r="H23" s="12">
        <v>247</v>
      </c>
      <c r="I23" s="12">
        <v>5265</v>
      </c>
      <c r="J23" s="12">
        <v>48137</v>
      </c>
      <c r="K23" s="12">
        <v>32432</v>
      </c>
      <c r="L23" s="12">
        <v>0</v>
      </c>
      <c r="M23" s="10">
        <v>7574</v>
      </c>
      <c r="N23" s="10">
        <v>248734</v>
      </c>
      <c r="O23" s="10">
        <v>51339</v>
      </c>
      <c r="P23" s="10">
        <v>0</v>
      </c>
      <c r="Q23" s="11">
        <f t="shared" si="0"/>
        <v>2517661</v>
      </c>
      <c r="S23" s="19"/>
    </row>
    <row r="24" spans="1:19" x14ac:dyDescent="0.25">
      <c r="A24" s="6" t="s">
        <v>26</v>
      </c>
      <c r="B24" s="12">
        <v>2351884</v>
      </c>
      <c r="C24" s="12">
        <v>776754</v>
      </c>
      <c r="D24" s="12">
        <v>28434</v>
      </c>
      <c r="E24" s="12">
        <v>0</v>
      </c>
      <c r="F24" s="12">
        <v>69772</v>
      </c>
      <c r="G24" s="12">
        <v>88424</v>
      </c>
      <c r="H24" s="12">
        <v>285</v>
      </c>
      <c r="I24" s="12">
        <v>8218</v>
      </c>
      <c r="J24" s="12">
        <v>75154</v>
      </c>
      <c r="K24" s="12">
        <v>37365</v>
      </c>
      <c r="L24" s="12">
        <v>0</v>
      </c>
      <c r="M24" s="10">
        <v>11827</v>
      </c>
      <c r="N24" s="10">
        <v>388249</v>
      </c>
      <c r="O24" s="10">
        <v>80134</v>
      </c>
      <c r="P24" s="10">
        <v>0</v>
      </c>
      <c r="Q24" s="11">
        <f t="shared" si="0"/>
        <v>3916500</v>
      </c>
      <c r="S24" s="19"/>
    </row>
    <row r="25" spans="1:19" x14ac:dyDescent="0.25">
      <c r="A25" s="6" t="s">
        <v>27</v>
      </c>
      <c r="B25" s="12">
        <v>2396728</v>
      </c>
      <c r="C25" s="12">
        <v>791565</v>
      </c>
      <c r="D25" s="12">
        <v>28976</v>
      </c>
      <c r="E25" s="12">
        <v>0</v>
      </c>
      <c r="F25" s="12">
        <v>71103</v>
      </c>
      <c r="G25" s="12">
        <v>89210</v>
      </c>
      <c r="H25" s="12">
        <v>636</v>
      </c>
      <c r="I25" s="12">
        <v>8374</v>
      </c>
      <c r="J25" s="12">
        <v>75821</v>
      </c>
      <c r="K25" s="12">
        <v>83364</v>
      </c>
      <c r="L25" s="12">
        <v>51738</v>
      </c>
      <c r="M25" s="10">
        <v>11933</v>
      </c>
      <c r="N25" s="10">
        <v>395652</v>
      </c>
      <c r="O25" s="10">
        <v>81662</v>
      </c>
      <c r="P25" s="10">
        <v>0</v>
      </c>
      <c r="Q25" s="11">
        <f t="shared" si="0"/>
        <v>4086762</v>
      </c>
      <c r="S25" s="19"/>
    </row>
    <row r="26" spans="1:19" x14ac:dyDescent="0.25">
      <c r="A26" s="6" t="s">
        <v>28</v>
      </c>
      <c r="B26" s="12">
        <v>6172949</v>
      </c>
      <c r="C26" s="12">
        <v>2038733</v>
      </c>
      <c r="D26" s="12">
        <v>74631</v>
      </c>
      <c r="E26" s="12">
        <v>0</v>
      </c>
      <c r="F26" s="12">
        <v>183130</v>
      </c>
      <c r="G26" s="12">
        <v>233466</v>
      </c>
      <c r="H26" s="12">
        <v>1781</v>
      </c>
      <c r="I26" s="12">
        <v>21569</v>
      </c>
      <c r="J26" s="12">
        <v>198429</v>
      </c>
      <c r="K26" s="12">
        <v>233571</v>
      </c>
      <c r="L26" s="12">
        <v>2906710</v>
      </c>
      <c r="M26" s="10">
        <v>31228</v>
      </c>
      <c r="N26" s="10">
        <v>1019030</v>
      </c>
      <c r="O26" s="10">
        <v>210327</v>
      </c>
      <c r="P26" s="10">
        <v>0</v>
      </c>
      <c r="Q26" s="11">
        <f t="shared" si="0"/>
        <v>13325554</v>
      </c>
      <c r="S26" s="19"/>
    </row>
    <row r="27" spans="1:19" x14ac:dyDescent="0.25">
      <c r="A27" s="6" t="s">
        <v>29</v>
      </c>
      <c r="B27" s="12">
        <v>2159740</v>
      </c>
      <c r="C27" s="12">
        <v>713295</v>
      </c>
      <c r="D27" s="12">
        <v>26111</v>
      </c>
      <c r="E27" s="12">
        <v>0</v>
      </c>
      <c r="F27" s="12">
        <v>64072</v>
      </c>
      <c r="G27" s="12">
        <v>81077</v>
      </c>
      <c r="H27" s="12">
        <v>243</v>
      </c>
      <c r="I27" s="12">
        <v>7546</v>
      </c>
      <c r="J27" s="12">
        <v>68910</v>
      </c>
      <c r="K27" s="12">
        <v>31863</v>
      </c>
      <c r="L27" s="12">
        <v>150661</v>
      </c>
      <c r="M27" s="10">
        <v>10845</v>
      </c>
      <c r="N27" s="10">
        <v>356530</v>
      </c>
      <c r="O27" s="10">
        <v>73588</v>
      </c>
      <c r="P27" s="10">
        <v>0</v>
      </c>
      <c r="Q27" s="11">
        <f t="shared" si="0"/>
        <v>3744481</v>
      </c>
      <c r="S27" s="19"/>
    </row>
    <row r="28" spans="1:19" x14ac:dyDescent="0.25">
      <c r="A28" s="6" t="s">
        <v>30</v>
      </c>
      <c r="B28" s="12">
        <v>2534784</v>
      </c>
      <c r="C28" s="12">
        <v>837160</v>
      </c>
      <c r="D28" s="12">
        <v>30646</v>
      </c>
      <c r="E28" s="12">
        <v>0</v>
      </c>
      <c r="F28" s="12">
        <v>75198</v>
      </c>
      <c r="G28" s="12">
        <v>95298</v>
      </c>
      <c r="H28" s="12">
        <v>417</v>
      </c>
      <c r="I28" s="12">
        <v>8857</v>
      </c>
      <c r="J28" s="12">
        <v>80996</v>
      </c>
      <c r="K28" s="12">
        <v>54675</v>
      </c>
      <c r="L28" s="12">
        <v>611241</v>
      </c>
      <c r="M28" s="10">
        <v>12747</v>
      </c>
      <c r="N28" s="10">
        <v>418442</v>
      </c>
      <c r="O28" s="10">
        <v>86366</v>
      </c>
      <c r="P28" s="10">
        <v>0</v>
      </c>
      <c r="Q28" s="11">
        <f t="shared" si="0"/>
        <v>4846827</v>
      </c>
      <c r="S28" s="19"/>
    </row>
    <row r="29" spans="1:19" x14ac:dyDescent="0.25">
      <c r="A29" s="6" t="s">
        <v>31</v>
      </c>
      <c r="B29" s="12">
        <v>3203271</v>
      </c>
      <c r="C29" s="12">
        <v>1057941</v>
      </c>
      <c r="D29" s="12">
        <v>38728</v>
      </c>
      <c r="E29" s="12">
        <v>0</v>
      </c>
      <c r="F29" s="12">
        <v>95030</v>
      </c>
      <c r="G29" s="12">
        <v>120902</v>
      </c>
      <c r="H29" s="12">
        <v>720</v>
      </c>
      <c r="I29" s="12">
        <v>11192</v>
      </c>
      <c r="J29" s="12">
        <v>102758</v>
      </c>
      <c r="K29" s="12">
        <v>94411</v>
      </c>
      <c r="L29" s="12">
        <v>878373</v>
      </c>
      <c r="M29" s="10">
        <v>16172</v>
      </c>
      <c r="N29" s="10">
        <v>528796</v>
      </c>
      <c r="O29" s="10">
        <v>109143</v>
      </c>
      <c r="P29" s="10">
        <v>0</v>
      </c>
      <c r="Q29" s="11">
        <f t="shared" si="0"/>
        <v>6257437</v>
      </c>
      <c r="S29" s="19"/>
    </row>
    <row r="30" spans="1:19" x14ac:dyDescent="0.25">
      <c r="A30" s="6" t="s">
        <v>32</v>
      </c>
      <c r="B30" s="12">
        <v>1984141</v>
      </c>
      <c r="C30" s="12">
        <v>655300</v>
      </c>
      <c r="D30" s="12">
        <v>23988</v>
      </c>
      <c r="E30" s="12">
        <v>0</v>
      </c>
      <c r="F30" s="12">
        <v>58863</v>
      </c>
      <c r="G30" s="12">
        <v>74800</v>
      </c>
      <c r="H30" s="12">
        <v>119</v>
      </c>
      <c r="I30" s="12">
        <v>6933</v>
      </c>
      <c r="J30" s="12">
        <v>63574</v>
      </c>
      <c r="K30" s="12">
        <v>15630</v>
      </c>
      <c r="L30" s="12">
        <v>167975</v>
      </c>
      <c r="M30" s="10">
        <v>10005</v>
      </c>
      <c r="N30" s="10">
        <v>327542</v>
      </c>
      <c r="O30" s="10">
        <v>67604</v>
      </c>
      <c r="P30" s="10">
        <v>0</v>
      </c>
      <c r="Q30" s="11">
        <f t="shared" si="0"/>
        <v>3456474</v>
      </c>
      <c r="S30" s="19"/>
    </row>
    <row r="31" spans="1:19" x14ac:dyDescent="0.25">
      <c r="A31" s="6" t="s">
        <v>33</v>
      </c>
      <c r="B31" s="12">
        <v>1439954</v>
      </c>
      <c r="C31" s="12">
        <v>475572</v>
      </c>
      <c r="D31" s="12">
        <v>17409</v>
      </c>
      <c r="E31" s="12">
        <v>0</v>
      </c>
      <c r="F31" s="12">
        <v>42718</v>
      </c>
      <c r="G31" s="12">
        <v>54062</v>
      </c>
      <c r="H31" s="12">
        <v>205</v>
      </c>
      <c r="I31" s="12">
        <v>5031</v>
      </c>
      <c r="J31" s="12">
        <v>45948</v>
      </c>
      <c r="K31" s="12">
        <v>26910</v>
      </c>
      <c r="L31" s="12">
        <v>521367</v>
      </c>
      <c r="M31" s="10">
        <v>7232</v>
      </c>
      <c r="N31" s="10">
        <v>237708</v>
      </c>
      <c r="O31" s="10">
        <v>49063</v>
      </c>
      <c r="P31" s="10">
        <v>0</v>
      </c>
      <c r="Q31" s="11">
        <f t="shared" si="0"/>
        <v>2923179</v>
      </c>
      <c r="S31" s="19"/>
    </row>
    <row r="32" spans="1:19" x14ac:dyDescent="0.25">
      <c r="A32" s="6" t="s">
        <v>34</v>
      </c>
      <c r="B32" s="12">
        <v>2174506</v>
      </c>
      <c r="C32" s="12">
        <v>718172</v>
      </c>
      <c r="D32" s="12">
        <v>26290</v>
      </c>
      <c r="E32" s="12">
        <v>0</v>
      </c>
      <c r="F32" s="12">
        <v>64510</v>
      </c>
      <c r="G32" s="12">
        <v>81643</v>
      </c>
      <c r="H32" s="12">
        <v>110</v>
      </c>
      <c r="I32" s="12">
        <v>7598</v>
      </c>
      <c r="J32" s="12">
        <v>69390</v>
      </c>
      <c r="K32" s="12">
        <v>14411</v>
      </c>
      <c r="L32" s="12">
        <v>186636</v>
      </c>
      <c r="M32" s="10">
        <v>10920</v>
      </c>
      <c r="N32" s="10">
        <v>358967</v>
      </c>
      <c r="O32" s="10">
        <v>74091</v>
      </c>
      <c r="P32" s="10">
        <v>0</v>
      </c>
      <c r="Q32" s="11">
        <f t="shared" si="0"/>
        <v>3787244</v>
      </c>
      <c r="S32" s="19"/>
    </row>
    <row r="33" spans="1:19" x14ac:dyDescent="0.25">
      <c r="A33" s="6" t="s">
        <v>35</v>
      </c>
      <c r="B33" s="12">
        <v>3327897</v>
      </c>
      <c r="C33" s="12">
        <v>1099101</v>
      </c>
      <c r="D33" s="12">
        <v>40234</v>
      </c>
      <c r="E33" s="12">
        <v>0</v>
      </c>
      <c r="F33" s="12">
        <v>98727</v>
      </c>
      <c r="G33" s="12">
        <v>123410</v>
      </c>
      <c r="H33" s="12">
        <v>799</v>
      </c>
      <c r="I33" s="12">
        <v>11628</v>
      </c>
      <c r="J33" s="12">
        <v>104890</v>
      </c>
      <c r="K33" s="12">
        <v>104796</v>
      </c>
      <c r="L33" s="12">
        <v>0</v>
      </c>
      <c r="M33" s="10">
        <v>16507</v>
      </c>
      <c r="N33" s="10">
        <v>549369</v>
      </c>
      <c r="O33" s="10">
        <v>113390</v>
      </c>
      <c r="P33" s="10">
        <v>0</v>
      </c>
      <c r="Q33" s="11">
        <f t="shared" si="0"/>
        <v>5590748</v>
      </c>
      <c r="S33" s="19"/>
    </row>
    <row r="34" spans="1:19" x14ac:dyDescent="0.25">
      <c r="A34" s="6" t="s">
        <v>36</v>
      </c>
      <c r="B34" s="12">
        <v>2590358</v>
      </c>
      <c r="C34" s="12">
        <v>855515</v>
      </c>
      <c r="D34" s="12">
        <v>31317</v>
      </c>
      <c r="E34" s="12">
        <v>0</v>
      </c>
      <c r="F34" s="12">
        <v>76847</v>
      </c>
      <c r="G34" s="12">
        <v>97093</v>
      </c>
      <c r="H34" s="12">
        <v>519</v>
      </c>
      <c r="I34" s="12">
        <v>9051</v>
      </c>
      <c r="J34" s="12">
        <v>82522</v>
      </c>
      <c r="K34" s="12">
        <v>68062</v>
      </c>
      <c r="L34" s="12">
        <v>0</v>
      </c>
      <c r="M34" s="10">
        <v>12987</v>
      </c>
      <c r="N34" s="10">
        <v>427616</v>
      </c>
      <c r="O34" s="10">
        <v>88260</v>
      </c>
      <c r="P34" s="10">
        <v>0</v>
      </c>
      <c r="Q34" s="11">
        <f t="shared" si="0"/>
        <v>4340147</v>
      </c>
      <c r="S34" s="19"/>
    </row>
    <row r="35" spans="1:19" x14ac:dyDescent="0.25">
      <c r="A35" s="6" t="s">
        <v>37</v>
      </c>
      <c r="B35" s="12">
        <v>2216262</v>
      </c>
      <c r="C35" s="12">
        <v>731962</v>
      </c>
      <c r="D35" s="12">
        <v>26795</v>
      </c>
      <c r="E35" s="12">
        <v>0</v>
      </c>
      <c r="F35" s="12">
        <v>65749</v>
      </c>
      <c r="G35" s="12">
        <v>82618</v>
      </c>
      <c r="H35" s="12">
        <v>272</v>
      </c>
      <c r="I35" s="12">
        <v>7744</v>
      </c>
      <c r="J35" s="12">
        <v>70219</v>
      </c>
      <c r="K35" s="12">
        <v>35624</v>
      </c>
      <c r="L35" s="12">
        <v>187060</v>
      </c>
      <c r="M35" s="10">
        <v>11051</v>
      </c>
      <c r="N35" s="10">
        <v>365860</v>
      </c>
      <c r="O35" s="10">
        <v>75513</v>
      </c>
      <c r="P35" s="10">
        <v>0</v>
      </c>
      <c r="Q35" s="11">
        <f t="shared" si="0"/>
        <v>3876729</v>
      </c>
      <c r="S35" s="19"/>
    </row>
    <row r="36" spans="1:19" x14ac:dyDescent="0.25">
      <c r="A36" s="6" t="s">
        <v>38</v>
      </c>
      <c r="B36" s="12">
        <v>2157517</v>
      </c>
      <c r="C36" s="12">
        <v>712561</v>
      </c>
      <c r="D36" s="12">
        <v>26084</v>
      </c>
      <c r="E36" s="12">
        <v>0</v>
      </c>
      <c r="F36" s="12">
        <v>64006</v>
      </c>
      <c r="G36" s="12">
        <v>80994</v>
      </c>
      <c r="H36" s="12">
        <v>184</v>
      </c>
      <c r="I36" s="12">
        <v>7539</v>
      </c>
      <c r="J36" s="12">
        <v>68839</v>
      </c>
      <c r="K36" s="12">
        <v>24117</v>
      </c>
      <c r="L36" s="12">
        <v>194013</v>
      </c>
      <c r="M36" s="10">
        <v>10834</v>
      </c>
      <c r="N36" s="10">
        <v>356163</v>
      </c>
      <c r="O36" s="10">
        <v>73512</v>
      </c>
      <c r="P36" s="10">
        <v>0</v>
      </c>
      <c r="Q36" s="11">
        <f t="shared" si="0"/>
        <v>3776363</v>
      </c>
      <c r="S36" s="19"/>
    </row>
    <row r="37" spans="1:19" x14ac:dyDescent="0.25">
      <c r="A37" s="6" t="s">
        <v>39</v>
      </c>
      <c r="B37" s="12">
        <v>4227451</v>
      </c>
      <c r="C37" s="12">
        <v>1396195</v>
      </c>
      <c r="D37" s="12">
        <v>51110</v>
      </c>
      <c r="E37" s="12">
        <v>0</v>
      </c>
      <c r="F37" s="12">
        <v>125414</v>
      </c>
      <c r="G37" s="12">
        <v>158906</v>
      </c>
      <c r="H37" s="12">
        <v>1058</v>
      </c>
      <c r="I37" s="12">
        <v>14771</v>
      </c>
      <c r="J37" s="12">
        <v>135059</v>
      </c>
      <c r="K37" s="12">
        <v>138731</v>
      </c>
      <c r="L37" s="12">
        <v>1551288</v>
      </c>
      <c r="M37" s="10">
        <v>21255</v>
      </c>
      <c r="N37" s="10">
        <v>697868</v>
      </c>
      <c r="O37" s="10">
        <v>144039</v>
      </c>
      <c r="P37" s="10">
        <v>0</v>
      </c>
      <c r="Q37" s="11">
        <f t="shared" si="0"/>
        <v>8663145</v>
      </c>
      <c r="S37" s="19"/>
    </row>
    <row r="38" spans="1:19" x14ac:dyDescent="0.25">
      <c r="A38" s="6" t="s">
        <v>53</v>
      </c>
      <c r="B38" s="12">
        <v>1444696</v>
      </c>
      <c r="C38" s="12">
        <v>477138</v>
      </c>
      <c r="D38" s="12">
        <v>17466</v>
      </c>
      <c r="E38" s="12">
        <v>0</v>
      </c>
      <c r="F38" s="12">
        <v>42859</v>
      </c>
      <c r="G38" s="12">
        <v>53783</v>
      </c>
      <c r="H38" s="12">
        <v>383</v>
      </c>
      <c r="I38" s="12">
        <v>5048</v>
      </c>
      <c r="J38" s="12">
        <v>45712</v>
      </c>
      <c r="K38" s="12">
        <v>50241</v>
      </c>
      <c r="L38" s="12">
        <v>0</v>
      </c>
      <c r="M38" s="10">
        <v>7193</v>
      </c>
      <c r="N38" s="10">
        <v>238490</v>
      </c>
      <c r="O38" s="10">
        <v>49224</v>
      </c>
      <c r="P38" s="10">
        <v>0</v>
      </c>
      <c r="Q38" s="11">
        <f t="shared" si="0"/>
        <v>2432233</v>
      </c>
      <c r="S38" s="19"/>
    </row>
    <row r="39" spans="1:19" x14ac:dyDescent="0.25">
      <c r="A39" s="6" t="s">
        <v>40</v>
      </c>
      <c r="B39" s="12">
        <v>5840873</v>
      </c>
      <c r="C39" s="12">
        <v>1929059</v>
      </c>
      <c r="D39" s="12">
        <v>70616</v>
      </c>
      <c r="E39" s="12">
        <v>0</v>
      </c>
      <c r="F39" s="12">
        <v>173279</v>
      </c>
      <c r="G39" s="12">
        <v>213314</v>
      </c>
      <c r="H39" s="12">
        <v>1575</v>
      </c>
      <c r="I39" s="12">
        <v>20409</v>
      </c>
      <c r="J39" s="12">
        <v>181301</v>
      </c>
      <c r="K39" s="12">
        <v>206516</v>
      </c>
      <c r="L39" s="12">
        <v>2096093</v>
      </c>
      <c r="M39" s="10">
        <v>28533</v>
      </c>
      <c r="N39" s="10">
        <v>964211</v>
      </c>
      <c r="O39" s="10">
        <v>199013</v>
      </c>
      <c r="P39" s="10">
        <v>0</v>
      </c>
      <c r="Q39" s="11">
        <f t="shared" si="0"/>
        <v>11924792</v>
      </c>
      <c r="S39" s="19"/>
    </row>
    <row r="40" spans="1:19" x14ac:dyDescent="0.25">
      <c r="A40" s="6" t="s">
        <v>41</v>
      </c>
      <c r="B40" s="12">
        <v>3475312</v>
      </c>
      <c r="C40" s="12">
        <v>1147787</v>
      </c>
      <c r="D40" s="12">
        <v>42016</v>
      </c>
      <c r="E40" s="12">
        <v>0</v>
      </c>
      <c r="F40" s="12">
        <v>103100</v>
      </c>
      <c r="G40" s="12">
        <v>127101</v>
      </c>
      <c r="H40" s="12">
        <v>807</v>
      </c>
      <c r="I40" s="12">
        <v>12143</v>
      </c>
      <c r="J40" s="12">
        <v>108027</v>
      </c>
      <c r="K40" s="12">
        <v>105884</v>
      </c>
      <c r="L40" s="12">
        <v>432363</v>
      </c>
      <c r="M40" s="10">
        <v>17001</v>
      </c>
      <c r="N40" s="10">
        <v>573704</v>
      </c>
      <c r="O40" s="10">
        <v>118412</v>
      </c>
      <c r="P40" s="10">
        <v>0</v>
      </c>
      <c r="Q40" s="11">
        <f t="shared" si="0"/>
        <v>6263657</v>
      </c>
      <c r="S40" s="19"/>
    </row>
    <row r="41" spans="1:19" x14ac:dyDescent="0.25">
      <c r="A41" s="6" t="s">
        <v>42</v>
      </c>
      <c r="B41" s="12">
        <v>2400832</v>
      </c>
      <c r="C41" s="12">
        <v>792920</v>
      </c>
      <c r="D41" s="12">
        <v>29026</v>
      </c>
      <c r="E41" s="12">
        <v>0</v>
      </c>
      <c r="F41" s="12">
        <v>71224</v>
      </c>
      <c r="G41" s="12">
        <v>91828</v>
      </c>
      <c r="H41" s="12">
        <v>554</v>
      </c>
      <c r="I41" s="12">
        <v>8389</v>
      </c>
      <c r="J41" s="12">
        <v>78047</v>
      </c>
      <c r="K41" s="12">
        <v>72718</v>
      </c>
      <c r="L41" s="12">
        <v>532189</v>
      </c>
      <c r="M41" s="10">
        <v>12283</v>
      </c>
      <c r="N41" s="10">
        <v>396329</v>
      </c>
      <c r="O41" s="10">
        <v>81802</v>
      </c>
      <c r="P41" s="10">
        <v>0</v>
      </c>
      <c r="Q41" s="11">
        <f t="shared" si="0"/>
        <v>4568141</v>
      </c>
      <c r="S41" s="19"/>
    </row>
    <row r="42" spans="1:19" x14ac:dyDescent="0.25">
      <c r="A42" s="6" t="s">
        <v>43</v>
      </c>
      <c r="B42" s="12">
        <v>1949320</v>
      </c>
      <c r="C42" s="12">
        <v>643800</v>
      </c>
      <c r="D42" s="12">
        <v>23567</v>
      </c>
      <c r="E42" s="12">
        <v>0</v>
      </c>
      <c r="F42" s="12">
        <v>57830</v>
      </c>
      <c r="G42" s="12">
        <v>73268</v>
      </c>
      <c r="H42" s="12">
        <v>144</v>
      </c>
      <c r="I42" s="12">
        <v>6811</v>
      </c>
      <c r="J42" s="12">
        <v>62272</v>
      </c>
      <c r="K42" s="12">
        <v>18844</v>
      </c>
      <c r="L42" s="12">
        <v>32423</v>
      </c>
      <c r="M42" s="10">
        <v>9800</v>
      </c>
      <c r="N42" s="10">
        <v>321794</v>
      </c>
      <c r="O42" s="10">
        <v>66418</v>
      </c>
      <c r="P42" s="10">
        <v>0</v>
      </c>
      <c r="Q42" s="11">
        <f t="shared" si="0"/>
        <v>3266291</v>
      </c>
      <c r="S42" s="19"/>
    </row>
    <row r="43" spans="1:19" s="26" customFormat="1" ht="15.75" thickBot="1" x14ac:dyDescent="0.3">
      <c r="A43" s="23" t="s">
        <v>44</v>
      </c>
      <c r="B43" s="24">
        <f t="shared" ref="B43:P43" si="1">SUM(B7:B42)</f>
        <v>127438424</v>
      </c>
      <c r="C43" s="24">
        <f t="shared" si="1"/>
        <v>42088948</v>
      </c>
      <c r="D43" s="24">
        <f t="shared" si="1"/>
        <v>1540730</v>
      </c>
      <c r="E43" s="24">
        <f t="shared" si="1"/>
        <v>0</v>
      </c>
      <c r="F43" s="24">
        <f t="shared" si="1"/>
        <v>3780655</v>
      </c>
      <c r="G43" s="24">
        <f t="shared" si="1"/>
        <v>4786586</v>
      </c>
      <c r="H43" s="24">
        <f t="shared" si="1"/>
        <v>29193</v>
      </c>
      <c r="I43" s="24">
        <f t="shared" si="1"/>
        <v>445283</v>
      </c>
      <c r="J43" s="24">
        <f t="shared" si="1"/>
        <v>4068245</v>
      </c>
      <c r="K43" s="24">
        <f t="shared" si="1"/>
        <v>3828681</v>
      </c>
      <c r="L43" s="24">
        <f t="shared" si="1"/>
        <v>16381626</v>
      </c>
      <c r="M43" s="24">
        <f t="shared" si="1"/>
        <v>640247</v>
      </c>
      <c r="N43" s="24">
        <f t="shared" si="1"/>
        <v>21037532</v>
      </c>
      <c r="O43" s="24">
        <f t="shared" si="1"/>
        <v>4342136</v>
      </c>
      <c r="P43" s="24">
        <f t="shared" si="1"/>
        <v>0</v>
      </c>
      <c r="Q43" s="25">
        <f>SUM(Q7:Q42)</f>
        <v>230408286</v>
      </c>
    </row>
    <row r="44" spans="1:19" ht="15.75" thickTop="1" x14ac:dyDescent="0.25">
      <c r="A44" s="8"/>
      <c r="B44" s="15"/>
      <c r="C44" s="15"/>
      <c r="D44" s="15"/>
      <c r="E44" s="15"/>
      <c r="F44" s="15"/>
      <c r="G44" s="15"/>
      <c r="H44" s="15"/>
      <c r="I44" s="15"/>
      <c r="J44" s="16"/>
      <c r="K44" s="15"/>
      <c r="L44" s="16"/>
      <c r="M44" s="16"/>
      <c r="N44" s="16"/>
      <c r="O44" s="16"/>
      <c r="P44" s="16"/>
      <c r="Q44" s="16"/>
    </row>
    <row r="46" spans="1:19" s="20" customFormat="1" x14ac:dyDescent="0.25">
      <c r="L46" s="21"/>
      <c r="M46" s="21"/>
      <c r="N46" s="21"/>
      <c r="O46" s="21"/>
      <c r="P46" s="21"/>
      <c r="Q46" s="21"/>
      <c r="R46" s="21"/>
    </row>
    <row r="47" spans="1:19" s="20" customFormat="1" x14ac:dyDescent="0.25">
      <c r="L47" s="21"/>
      <c r="M47" s="21"/>
      <c r="N47" s="21"/>
      <c r="O47" s="21"/>
      <c r="P47" s="21"/>
      <c r="Q47" s="21"/>
      <c r="R47" s="21"/>
    </row>
    <row r="48" spans="1:19" s="20" customFormat="1" x14ac:dyDescent="0.25">
      <c r="Q48" s="22"/>
      <c r="R48" s="21"/>
    </row>
    <row r="49" s="20" customFormat="1" x14ac:dyDescent="0.25"/>
    <row r="50" s="20" customFormat="1" x14ac:dyDescent="0.25"/>
    <row r="51" s="20" customFormat="1" x14ac:dyDescent="0.25"/>
  </sheetData>
  <mergeCells count="1">
    <mergeCell ref="N5:P5"/>
  </mergeCells>
  <pageMargins left="0" right="0.15748031496062992" top="1.3779527559055118" bottom="0.74803149606299213" header="0.62992125984251968" footer="0.31496062992125984"/>
  <pageSetup paperSize="300" scale="3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topLeftCell="I19" zoomScale="90" zoomScaleNormal="90" workbookViewId="0">
      <selection activeCell="Q28" sqref="Q28"/>
    </sheetView>
  </sheetViews>
  <sheetFormatPr baseColWidth="10" defaultRowHeight="15" x14ac:dyDescent="0.25"/>
  <cols>
    <col min="1" max="1" width="23.42578125" customWidth="1"/>
    <col min="2" max="6" width="21.140625" customWidth="1"/>
    <col min="7" max="10" width="23.42578125" customWidth="1"/>
    <col min="11" max="17" width="20.7109375" customWidth="1"/>
  </cols>
  <sheetData>
    <row r="1" spans="1:17" ht="18.75" x14ac:dyDescent="0.3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8.75" x14ac:dyDescent="0.3">
      <c r="A3" s="4" t="s">
        <v>58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8.75" x14ac:dyDescent="0.3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8.75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27" t="s">
        <v>67</v>
      </c>
      <c r="O5" s="28"/>
      <c r="P5" s="29"/>
      <c r="Q5" s="5"/>
    </row>
    <row r="6" spans="1:17" s="1" customFormat="1" ht="60" x14ac:dyDescent="0.25">
      <c r="A6" s="2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46</v>
      </c>
      <c r="I6" s="3" t="s">
        <v>9</v>
      </c>
      <c r="J6" s="3" t="s">
        <v>47</v>
      </c>
      <c r="K6" s="3" t="s">
        <v>55</v>
      </c>
      <c r="L6" s="3" t="s">
        <v>49</v>
      </c>
      <c r="M6" s="3" t="s">
        <v>66</v>
      </c>
      <c r="N6" s="3" t="s">
        <v>62</v>
      </c>
      <c r="O6" s="3" t="s">
        <v>63</v>
      </c>
      <c r="P6" s="3" t="s">
        <v>64</v>
      </c>
      <c r="Q6" s="2" t="s">
        <v>10</v>
      </c>
    </row>
    <row r="7" spans="1:17" ht="21" customHeight="1" x14ac:dyDescent="0.25">
      <c r="A7" s="6" t="s">
        <v>11</v>
      </c>
      <c r="B7" s="9">
        <v>2333280</v>
      </c>
      <c r="C7" s="9">
        <v>750808</v>
      </c>
      <c r="D7" s="9">
        <v>32193</v>
      </c>
      <c r="E7" s="9">
        <v>0</v>
      </c>
      <c r="F7" s="9">
        <v>46489</v>
      </c>
      <c r="G7" s="9">
        <v>81918</v>
      </c>
      <c r="H7" s="9">
        <v>271</v>
      </c>
      <c r="I7" s="9">
        <v>7652</v>
      </c>
      <c r="J7" s="10">
        <v>0</v>
      </c>
      <c r="K7" s="9">
        <v>39393</v>
      </c>
      <c r="L7" s="10">
        <v>143390</v>
      </c>
      <c r="M7" s="10">
        <v>26955</v>
      </c>
      <c r="N7" s="10">
        <v>157844</v>
      </c>
      <c r="O7" s="10">
        <v>92923</v>
      </c>
      <c r="P7" s="10">
        <v>59033</v>
      </c>
      <c r="Q7" s="17">
        <f>SUM(B7:P7)</f>
        <v>3772149</v>
      </c>
    </row>
    <row r="8" spans="1:17" x14ac:dyDescent="0.25">
      <c r="A8" s="6" t="s">
        <v>12</v>
      </c>
      <c r="B8" s="12">
        <v>2875877</v>
      </c>
      <c r="C8" s="12">
        <v>925406</v>
      </c>
      <c r="D8" s="12">
        <v>39680</v>
      </c>
      <c r="E8" s="12">
        <v>0</v>
      </c>
      <c r="F8" s="12">
        <v>57300</v>
      </c>
      <c r="G8" s="12">
        <v>101210</v>
      </c>
      <c r="H8" s="12">
        <v>337</v>
      </c>
      <c r="I8" s="12">
        <v>9431</v>
      </c>
      <c r="J8" s="10">
        <v>0</v>
      </c>
      <c r="K8" s="12">
        <v>48940</v>
      </c>
      <c r="L8" s="10">
        <v>543833</v>
      </c>
      <c r="M8" s="10">
        <v>33303</v>
      </c>
      <c r="N8" s="10">
        <v>194551</v>
      </c>
      <c r="O8" s="10">
        <v>114532</v>
      </c>
      <c r="P8" s="10">
        <v>72936</v>
      </c>
      <c r="Q8" s="17">
        <f t="shared" ref="Q8:Q42" si="0">SUM(B8:P8)</f>
        <v>5017336</v>
      </c>
    </row>
    <row r="9" spans="1:17" x14ac:dyDescent="0.25">
      <c r="A9" s="6" t="s">
        <v>13</v>
      </c>
      <c r="B9" s="12">
        <v>3190833</v>
      </c>
      <c r="C9" s="12">
        <v>1026753</v>
      </c>
      <c r="D9" s="12">
        <v>44026</v>
      </c>
      <c r="E9" s="12">
        <v>0</v>
      </c>
      <c r="F9" s="12">
        <v>63575</v>
      </c>
      <c r="G9" s="12">
        <v>112144</v>
      </c>
      <c r="H9" s="12">
        <v>544</v>
      </c>
      <c r="I9" s="12">
        <v>10464</v>
      </c>
      <c r="J9" s="10">
        <v>0</v>
      </c>
      <c r="K9" s="12">
        <v>79108</v>
      </c>
      <c r="L9" s="10">
        <v>165929</v>
      </c>
      <c r="M9" s="10">
        <v>36900</v>
      </c>
      <c r="N9" s="10">
        <v>215857</v>
      </c>
      <c r="O9" s="10">
        <v>127075</v>
      </c>
      <c r="P9" s="10">
        <v>80815</v>
      </c>
      <c r="Q9" s="17">
        <f t="shared" si="0"/>
        <v>5154023</v>
      </c>
    </row>
    <row r="10" spans="1:17" x14ac:dyDescent="0.25">
      <c r="A10" s="6" t="s">
        <v>14</v>
      </c>
      <c r="B10" s="12">
        <v>5068161</v>
      </c>
      <c r="C10" s="12">
        <v>1630843</v>
      </c>
      <c r="D10" s="12">
        <v>69928</v>
      </c>
      <c r="E10" s="12">
        <v>0</v>
      </c>
      <c r="F10" s="12">
        <v>100980</v>
      </c>
      <c r="G10" s="12">
        <v>178760</v>
      </c>
      <c r="H10" s="12">
        <v>1303</v>
      </c>
      <c r="I10" s="12">
        <v>16620</v>
      </c>
      <c r="J10" s="10">
        <v>0</v>
      </c>
      <c r="K10" s="12">
        <v>189565</v>
      </c>
      <c r="L10" s="10">
        <v>867226</v>
      </c>
      <c r="M10" s="10">
        <v>58820</v>
      </c>
      <c r="N10" s="10">
        <v>342857</v>
      </c>
      <c r="O10" s="10">
        <v>201839</v>
      </c>
      <c r="P10" s="10">
        <v>128820</v>
      </c>
      <c r="Q10" s="17">
        <f t="shared" si="0"/>
        <v>8855722</v>
      </c>
    </row>
    <row r="11" spans="1:17" x14ac:dyDescent="0.25">
      <c r="A11" s="6" t="s">
        <v>51</v>
      </c>
      <c r="B11" s="12">
        <v>1053134</v>
      </c>
      <c r="C11" s="12">
        <v>338880</v>
      </c>
      <c r="D11" s="12">
        <v>14531</v>
      </c>
      <c r="E11" s="12">
        <v>0</v>
      </c>
      <c r="F11" s="12">
        <v>20983</v>
      </c>
      <c r="G11" s="12">
        <v>37138</v>
      </c>
      <c r="H11" s="12">
        <v>161</v>
      </c>
      <c r="I11" s="12">
        <v>3454</v>
      </c>
      <c r="J11" s="10">
        <v>0</v>
      </c>
      <c r="K11" s="12">
        <v>23465</v>
      </c>
      <c r="L11" s="10">
        <v>0</v>
      </c>
      <c r="M11" s="10">
        <v>12223</v>
      </c>
      <c r="N11" s="10">
        <v>71244</v>
      </c>
      <c r="O11" s="10">
        <v>41941</v>
      </c>
      <c r="P11" s="10">
        <v>26763</v>
      </c>
      <c r="Q11" s="17">
        <f t="shared" si="0"/>
        <v>1643917</v>
      </c>
    </row>
    <row r="12" spans="1:17" x14ac:dyDescent="0.25">
      <c r="A12" s="6" t="s">
        <v>15</v>
      </c>
      <c r="B12" s="12">
        <v>2244914</v>
      </c>
      <c r="C12" s="12">
        <v>722373</v>
      </c>
      <c r="D12" s="12">
        <v>30974</v>
      </c>
      <c r="E12" s="12">
        <v>0</v>
      </c>
      <c r="F12" s="12">
        <v>44728</v>
      </c>
      <c r="G12" s="12">
        <v>79412</v>
      </c>
      <c r="H12" s="12">
        <v>149</v>
      </c>
      <c r="I12" s="12">
        <v>7362</v>
      </c>
      <c r="J12" s="10">
        <v>0</v>
      </c>
      <c r="K12" s="12">
        <v>21652</v>
      </c>
      <c r="L12" s="10">
        <v>224153</v>
      </c>
      <c r="M12" s="10">
        <v>26130</v>
      </c>
      <c r="N12" s="10">
        <v>151866</v>
      </c>
      <c r="O12" s="10">
        <v>89404</v>
      </c>
      <c r="P12" s="10">
        <v>57227</v>
      </c>
      <c r="Q12" s="17">
        <f t="shared" si="0"/>
        <v>3700344</v>
      </c>
    </row>
    <row r="13" spans="1:17" x14ac:dyDescent="0.25">
      <c r="A13" s="6" t="s">
        <v>16</v>
      </c>
      <c r="B13" s="12">
        <v>9828421</v>
      </c>
      <c r="C13" s="12">
        <v>3162609</v>
      </c>
      <c r="D13" s="12">
        <v>135608</v>
      </c>
      <c r="E13" s="12">
        <v>0</v>
      </c>
      <c r="F13" s="12">
        <v>195825</v>
      </c>
      <c r="G13" s="12">
        <v>341721</v>
      </c>
      <c r="H13" s="12">
        <v>2969</v>
      </c>
      <c r="I13" s="12">
        <v>32231</v>
      </c>
      <c r="J13" s="10">
        <v>0</v>
      </c>
      <c r="K13" s="12">
        <v>431762</v>
      </c>
      <c r="L13" s="10">
        <v>0</v>
      </c>
      <c r="M13" s="10">
        <v>112441</v>
      </c>
      <c r="N13" s="10">
        <v>664884</v>
      </c>
      <c r="O13" s="10">
        <v>391417</v>
      </c>
      <c r="P13" s="10">
        <v>246255</v>
      </c>
      <c r="Q13" s="17">
        <f t="shared" si="0"/>
        <v>15546143</v>
      </c>
    </row>
    <row r="14" spans="1:17" x14ac:dyDescent="0.25">
      <c r="A14" s="6" t="s">
        <v>17</v>
      </c>
      <c r="B14" s="12">
        <v>19711931</v>
      </c>
      <c r="C14" s="12">
        <v>6342946</v>
      </c>
      <c r="D14" s="12">
        <v>271976</v>
      </c>
      <c r="E14" s="12">
        <v>0</v>
      </c>
      <c r="F14" s="12">
        <v>392747</v>
      </c>
      <c r="G14" s="12">
        <v>716900</v>
      </c>
      <c r="H14" s="12">
        <v>5583</v>
      </c>
      <c r="I14" s="12">
        <v>64643</v>
      </c>
      <c r="J14" s="10">
        <v>0</v>
      </c>
      <c r="K14" s="12">
        <v>811985</v>
      </c>
      <c r="L14" s="10">
        <v>58170</v>
      </c>
      <c r="M14" s="10">
        <v>235892</v>
      </c>
      <c r="N14" s="10">
        <v>1333494</v>
      </c>
      <c r="O14" s="10">
        <v>785027</v>
      </c>
      <c r="P14" s="10">
        <v>516622</v>
      </c>
      <c r="Q14" s="17">
        <f t="shared" si="0"/>
        <v>31247916</v>
      </c>
    </row>
    <row r="15" spans="1:17" x14ac:dyDescent="0.25">
      <c r="A15" s="6" t="s">
        <v>18</v>
      </c>
      <c r="B15" s="12">
        <v>5826025</v>
      </c>
      <c r="C15" s="12">
        <v>1874710</v>
      </c>
      <c r="D15" s="12">
        <v>80385</v>
      </c>
      <c r="E15" s="12">
        <v>0</v>
      </c>
      <c r="F15" s="12">
        <v>116080</v>
      </c>
      <c r="G15" s="12">
        <v>201989</v>
      </c>
      <c r="H15" s="12">
        <v>1516</v>
      </c>
      <c r="I15" s="12">
        <v>19106</v>
      </c>
      <c r="J15" s="10">
        <v>0</v>
      </c>
      <c r="K15" s="12">
        <v>220536</v>
      </c>
      <c r="L15" s="10">
        <v>3439693</v>
      </c>
      <c r="M15" s="10">
        <v>66463</v>
      </c>
      <c r="N15" s="10">
        <v>394125</v>
      </c>
      <c r="O15" s="10">
        <v>232021</v>
      </c>
      <c r="P15" s="10">
        <v>145560</v>
      </c>
      <c r="Q15" s="17">
        <f t="shared" si="0"/>
        <v>12618209</v>
      </c>
    </row>
    <row r="16" spans="1:17" x14ac:dyDescent="0.25">
      <c r="A16" s="6" t="s">
        <v>52</v>
      </c>
      <c r="B16" s="12">
        <v>837173</v>
      </c>
      <c r="C16" s="12">
        <v>269387</v>
      </c>
      <c r="D16" s="12">
        <v>11551</v>
      </c>
      <c r="E16" s="12">
        <v>0</v>
      </c>
      <c r="F16" s="12">
        <v>16680</v>
      </c>
      <c r="G16" s="12">
        <v>29507</v>
      </c>
      <c r="H16" s="12">
        <v>112</v>
      </c>
      <c r="I16" s="12">
        <v>2745</v>
      </c>
      <c r="J16" s="10">
        <v>0</v>
      </c>
      <c r="K16" s="12">
        <v>16219</v>
      </c>
      <c r="L16" s="10">
        <v>0</v>
      </c>
      <c r="M16" s="10">
        <v>9708</v>
      </c>
      <c r="N16" s="10">
        <v>56634</v>
      </c>
      <c r="O16" s="10">
        <v>33340</v>
      </c>
      <c r="P16" s="10">
        <v>21264</v>
      </c>
      <c r="Q16" s="17">
        <f t="shared" si="0"/>
        <v>1304320</v>
      </c>
    </row>
    <row r="17" spans="1:17" x14ac:dyDescent="0.25">
      <c r="A17" s="6" t="s">
        <v>19</v>
      </c>
      <c r="B17" s="12">
        <v>2277125</v>
      </c>
      <c r="C17" s="12">
        <v>732738</v>
      </c>
      <c r="D17" s="12">
        <v>31419</v>
      </c>
      <c r="E17" s="12">
        <v>0</v>
      </c>
      <c r="F17" s="12">
        <v>45370</v>
      </c>
      <c r="G17" s="12">
        <v>80399</v>
      </c>
      <c r="H17" s="12">
        <v>293</v>
      </c>
      <c r="I17" s="12">
        <v>7468</v>
      </c>
      <c r="J17" s="10">
        <v>0</v>
      </c>
      <c r="K17" s="12">
        <v>42627</v>
      </c>
      <c r="L17" s="10">
        <v>0</v>
      </c>
      <c r="M17" s="10">
        <v>26455</v>
      </c>
      <c r="N17" s="10">
        <v>154045</v>
      </c>
      <c r="O17" s="10">
        <v>90687</v>
      </c>
      <c r="P17" s="10">
        <v>57938</v>
      </c>
      <c r="Q17" s="17">
        <f t="shared" si="0"/>
        <v>3546564</v>
      </c>
    </row>
    <row r="18" spans="1:17" x14ac:dyDescent="0.25">
      <c r="A18" s="6" t="s">
        <v>20</v>
      </c>
      <c r="B18" s="12">
        <v>2305591</v>
      </c>
      <c r="C18" s="12">
        <v>741898</v>
      </c>
      <c r="D18" s="12">
        <v>31811</v>
      </c>
      <c r="E18" s="12">
        <v>0</v>
      </c>
      <c r="F18" s="12">
        <v>45937</v>
      </c>
      <c r="G18" s="12">
        <v>81544</v>
      </c>
      <c r="H18" s="12">
        <v>263</v>
      </c>
      <c r="I18" s="12">
        <v>7561</v>
      </c>
      <c r="J18" s="10">
        <v>0</v>
      </c>
      <c r="K18" s="12">
        <v>38210</v>
      </c>
      <c r="L18" s="10">
        <v>344480</v>
      </c>
      <c r="M18" s="10">
        <v>26832</v>
      </c>
      <c r="N18" s="10">
        <v>155971</v>
      </c>
      <c r="O18" s="10">
        <v>91820</v>
      </c>
      <c r="P18" s="10">
        <v>58763</v>
      </c>
      <c r="Q18" s="17">
        <f t="shared" si="0"/>
        <v>3930681</v>
      </c>
    </row>
    <row r="19" spans="1:17" x14ac:dyDescent="0.25">
      <c r="A19" s="6" t="s">
        <v>21</v>
      </c>
      <c r="B19" s="12">
        <v>11022949</v>
      </c>
      <c r="C19" s="12">
        <v>3546987</v>
      </c>
      <c r="D19" s="12">
        <v>152089</v>
      </c>
      <c r="E19" s="12">
        <v>0</v>
      </c>
      <c r="F19" s="12">
        <v>219625</v>
      </c>
      <c r="G19" s="12">
        <v>381875</v>
      </c>
      <c r="H19" s="12">
        <v>3264</v>
      </c>
      <c r="I19" s="12">
        <v>36148</v>
      </c>
      <c r="J19" s="10">
        <v>0</v>
      </c>
      <c r="K19" s="12">
        <v>474655</v>
      </c>
      <c r="L19" s="10">
        <v>129225</v>
      </c>
      <c r="M19" s="10">
        <v>125654</v>
      </c>
      <c r="N19" s="10">
        <v>745693</v>
      </c>
      <c r="O19" s="10">
        <v>438989</v>
      </c>
      <c r="P19" s="10">
        <v>275192</v>
      </c>
      <c r="Q19" s="17">
        <f t="shared" si="0"/>
        <v>17552345</v>
      </c>
    </row>
    <row r="20" spans="1:17" x14ac:dyDescent="0.25">
      <c r="A20" s="6" t="s">
        <v>22</v>
      </c>
      <c r="B20" s="12">
        <v>3678512</v>
      </c>
      <c r="C20" s="12">
        <v>1183679</v>
      </c>
      <c r="D20" s="12">
        <v>50754</v>
      </c>
      <c r="E20" s="12">
        <v>0</v>
      </c>
      <c r="F20" s="12">
        <v>73292</v>
      </c>
      <c r="G20" s="12">
        <v>131377</v>
      </c>
      <c r="H20" s="12">
        <v>871</v>
      </c>
      <c r="I20" s="12">
        <v>12063</v>
      </c>
      <c r="J20" s="10">
        <v>0</v>
      </c>
      <c r="K20" s="12">
        <v>126614</v>
      </c>
      <c r="L20" s="10">
        <v>1991248</v>
      </c>
      <c r="M20" s="10">
        <v>43229</v>
      </c>
      <c r="N20" s="10">
        <v>248848</v>
      </c>
      <c r="O20" s="10">
        <v>146497</v>
      </c>
      <c r="P20" s="10">
        <v>94675</v>
      </c>
      <c r="Q20" s="17">
        <f t="shared" si="0"/>
        <v>7781659</v>
      </c>
    </row>
    <row r="21" spans="1:17" x14ac:dyDescent="0.25">
      <c r="A21" s="6" t="s">
        <v>23</v>
      </c>
      <c r="B21" s="12">
        <v>2191834</v>
      </c>
      <c r="C21" s="12">
        <v>705293</v>
      </c>
      <c r="D21" s="12">
        <v>30242</v>
      </c>
      <c r="E21" s="12">
        <v>0</v>
      </c>
      <c r="F21" s="12">
        <v>43671</v>
      </c>
      <c r="G21" s="12">
        <v>77304</v>
      </c>
      <c r="H21" s="12">
        <v>239</v>
      </c>
      <c r="I21" s="12">
        <v>7188</v>
      </c>
      <c r="J21" s="10">
        <v>0</v>
      </c>
      <c r="K21" s="12">
        <v>34778</v>
      </c>
      <c r="L21" s="10">
        <v>43419</v>
      </c>
      <c r="M21" s="10">
        <v>25436</v>
      </c>
      <c r="N21" s="10">
        <v>148276</v>
      </c>
      <c r="O21" s="10">
        <v>87290</v>
      </c>
      <c r="P21" s="10">
        <v>55708</v>
      </c>
      <c r="Q21" s="17">
        <f t="shared" si="0"/>
        <v>3450678</v>
      </c>
    </row>
    <row r="22" spans="1:17" x14ac:dyDescent="0.25">
      <c r="A22" s="6" t="s">
        <v>24</v>
      </c>
      <c r="B22" s="12">
        <v>2143884</v>
      </c>
      <c r="C22" s="12">
        <v>689863</v>
      </c>
      <c r="D22" s="12">
        <v>29580</v>
      </c>
      <c r="E22" s="12">
        <v>0</v>
      </c>
      <c r="F22" s="12">
        <v>42715</v>
      </c>
      <c r="G22" s="12">
        <v>75555</v>
      </c>
      <c r="H22" s="12">
        <v>152</v>
      </c>
      <c r="I22" s="12">
        <v>7031</v>
      </c>
      <c r="J22" s="10">
        <v>0</v>
      </c>
      <c r="K22" s="12">
        <v>22093</v>
      </c>
      <c r="L22" s="10">
        <v>117322</v>
      </c>
      <c r="M22" s="10">
        <v>24861</v>
      </c>
      <c r="N22" s="10">
        <v>145032</v>
      </c>
      <c r="O22" s="10">
        <v>85380</v>
      </c>
      <c r="P22" s="10">
        <v>54447</v>
      </c>
      <c r="Q22" s="17">
        <f t="shared" si="0"/>
        <v>3437915</v>
      </c>
    </row>
    <row r="23" spans="1:17" x14ac:dyDescent="0.25">
      <c r="A23" s="6" t="s">
        <v>25</v>
      </c>
      <c r="B23" s="12">
        <v>1605400</v>
      </c>
      <c r="C23" s="12">
        <v>516589</v>
      </c>
      <c r="D23" s="12">
        <v>22150</v>
      </c>
      <c r="E23" s="12">
        <v>0</v>
      </c>
      <c r="F23" s="12">
        <v>31986</v>
      </c>
      <c r="G23" s="12">
        <v>56636</v>
      </c>
      <c r="H23" s="12">
        <v>246</v>
      </c>
      <c r="I23" s="12">
        <v>5265</v>
      </c>
      <c r="J23" s="10">
        <v>0</v>
      </c>
      <c r="K23" s="12">
        <v>35747</v>
      </c>
      <c r="L23" s="10">
        <v>310502</v>
      </c>
      <c r="M23" s="10">
        <v>18633</v>
      </c>
      <c r="N23" s="10">
        <v>108604</v>
      </c>
      <c r="O23" s="10">
        <v>63935</v>
      </c>
      <c r="P23" s="10">
        <v>40814</v>
      </c>
      <c r="Q23" s="17">
        <f t="shared" si="0"/>
        <v>2816507</v>
      </c>
    </row>
    <row r="24" spans="1:17" x14ac:dyDescent="0.25">
      <c r="A24" s="6" t="s">
        <v>26</v>
      </c>
      <c r="B24" s="12">
        <v>2505870</v>
      </c>
      <c r="C24" s="12">
        <v>806344</v>
      </c>
      <c r="D24" s="12">
        <v>34575</v>
      </c>
      <c r="E24" s="12">
        <v>0</v>
      </c>
      <c r="F24" s="12">
        <v>49928</v>
      </c>
      <c r="G24" s="12">
        <v>88424</v>
      </c>
      <c r="H24" s="12">
        <v>283</v>
      </c>
      <c r="I24" s="12">
        <v>8218</v>
      </c>
      <c r="J24" s="10">
        <v>0</v>
      </c>
      <c r="K24" s="12">
        <v>41184</v>
      </c>
      <c r="L24" s="10">
        <v>442148</v>
      </c>
      <c r="M24" s="10">
        <v>29096</v>
      </c>
      <c r="N24" s="10">
        <v>169520</v>
      </c>
      <c r="O24" s="10">
        <v>99796</v>
      </c>
      <c r="P24" s="10">
        <v>63722</v>
      </c>
      <c r="Q24" s="17">
        <f t="shared" si="0"/>
        <v>4339108</v>
      </c>
    </row>
    <row r="25" spans="1:17" x14ac:dyDescent="0.25">
      <c r="A25" s="6" t="s">
        <v>27</v>
      </c>
      <c r="B25" s="12">
        <v>2553650</v>
      </c>
      <c r="C25" s="12">
        <v>821719</v>
      </c>
      <c r="D25" s="12">
        <v>35234</v>
      </c>
      <c r="E25" s="12">
        <v>0</v>
      </c>
      <c r="F25" s="12">
        <v>50880</v>
      </c>
      <c r="G25" s="12">
        <v>89210</v>
      </c>
      <c r="H25" s="12">
        <v>632</v>
      </c>
      <c r="I25" s="12">
        <v>8374</v>
      </c>
      <c r="J25" s="10">
        <v>0</v>
      </c>
      <c r="K25" s="12">
        <v>91884</v>
      </c>
      <c r="L25" s="10">
        <v>646209</v>
      </c>
      <c r="M25" s="10">
        <v>29356</v>
      </c>
      <c r="N25" s="10">
        <v>172752</v>
      </c>
      <c r="O25" s="10">
        <v>101699</v>
      </c>
      <c r="P25" s="10">
        <v>64287</v>
      </c>
      <c r="Q25" s="17">
        <f t="shared" si="0"/>
        <v>4665886</v>
      </c>
    </row>
    <row r="26" spans="1:17" x14ac:dyDescent="0.25">
      <c r="A26" s="6" t="s">
        <v>28</v>
      </c>
      <c r="B26" s="12">
        <v>6577113</v>
      </c>
      <c r="C26" s="12">
        <v>2116397</v>
      </c>
      <c r="D26" s="12">
        <v>90748</v>
      </c>
      <c r="E26" s="12">
        <v>0</v>
      </c>
      <c r="F26" s="12">
        <v>131045</v>
      </c>
      <c r="G26" s="12">
        <v>233466</v>
      </c>
      <c r="H26" s="12">
        <v>1770</v>
      </c>
      <c r="I26" s="12">
        <v>21569</v>
      </c>
      <c r="J26" s="10">
        <v>0</v>
      </c>
      <c r="K26" s="12">
        <v>257442</v>
      </c>
      <c r="L26" s="10">
        <v>902722</v>
      </c>
      <c r="M26" s="10">
        <v>76821</v>
      </c>
      <c r="N26" s="10">
        <v>444936</v>
      </c>
      <c r="O26" s="10">
        <v>261933</v>
      </c>
      <c r="P26" s="10">
        <v>168244</v>
      </c>
      <c r="Q26" s="17">
        <f t="shared" si="0"/>
        <v>11284206</v>
      </c>
    </row>
    <row r="27" spans="1:17" x14ac:dyDescent="0.25">
      <c r="A27" s="6" t="s">
        <v>29</v>
      </c>
      <c r="B27" s="12">
        <v>2301146</v>
      </c>
      <c r="C27" s="12">
        <v>740467</v>
      </c>
      <c r="D27" s="12">
        <v>31750</v>
      </c>
      <c r="E27" s="12">
        <v>0</v>
      </c>
      <c r="F27" s="12">
        <v>45849</v>
      </c>
      <c r="G27" s="12">
        <v>81077</v>
      </c>
      <c r="H27" s="12">
        <v>242</v>
      </c>
      <c r="I27" s="12">
        <v>7546</v>
      </c>
      <c r="J27" s="10">
        <v>0</v>
      </c>
      <c r="K27" s="12">
        <v>35120</v>
      </c>
      <c r="L27" s="10">
        <v>151123</v>
      </c>
      <c r="M27" s="10">
        <v>26678</v>
      </c>
      <c r="N27" s="10">
        <v>155670</v>
      </c>
      <c r="O27" s="10">
        <v>91643</v>
      </c>
      <c r="P27" s="10">
        <v>58427</v>
      </c>
      <c r="Q27" s="17">
        <f t="shared" si="0"/>
        <v>3726738</v>
      </c>
    </row>
    <row r="28" spans="1:17" x14ac:dyDescent="0.25">
      <c r="A28" s="6" t="s">
        <v>30</v>
      </c>
      <c r="B28" s="12">
        <v>2700745</v>
      </c>
      <c r="C28" s="12">
        <v>869051</v>
      </c>
      <c r="D28" s="12">
        <v>37264</v>
      </c>
      <c r="E28" s="12">
        <v>0</v>
      </c>
      <c r="F28" s="12">
        <v>53811</v>
      </c>
      <c r="G28" s="12">
        <v>95298</v>
      </c>
      <c r="H28" s="12">
        <v>414</v>
      </c>
      <c r="I28" s="12">
        <v>8857</v>
      </c>
      <c r="J28" s="10">
        <v>0</v>
      </c>
      <c r="K28" s="12">
        <v>60263</v>
      </c>
      <c r="L28" s="10">
        <v>0</v>
      </c>
      <c r="M28" s="10">
        <v>31357</v>
      </c>
      <c r="N28" s="10">
        <v>182703</v>
      </c>
      <c r="O28" s="10">
        <v>107557</v>
      </c>
      <c r="P28" s="10">
        <v>68675</v>
      </c>
      <c r="Q28" s="17">
        <f t="shared" si="0"/>
        <v>4215995</v>
      </c>
    </row>
    <row r="29" spans="1:17" x14ac:dyDescent="0.25">
      <c r="A29" s="6" t="s">
        <v>31</v>
      </c>
      <c r="B29" s="12">
        <v>3413001</v>
      </c>
      <c r="C29" s="12">
        <v>1098243</v>
      </c>
      <c r="D29" s="12">
        <v>47091</v>
      </c>
      <c r="E29" s="12">
        <v>0</v>
      </c>
      <c r="F29" s="12">
        <v>68002</v>
      </c>
      <c r="G29" s="12">
        <v>120902</v>
      </c>
      <c r="H29" s="12">
        <v>716</v>
      </c>
      <c r="I29" s="12">
        <v>11192</v>
      </c>
      <c r="J29" s="10">
        <v>0</v>
      </c>
      <c r="K29" s="12">
        <v>104060</v>
      </c>
      <c r="L29" s="10">
        <v>719732</v>
      </c>
      <c r="M29" s="10">
        <v>39782</v>
      </c>
      <c r="N29" s="10">
        <v>230886</v>
      </c>
      <c r="O29" s="10">
        <v>135923</v>
      </c>
      <c r="P29" s="10">
        <v>87126</v>
      </c>
      <c r="Q29" s="17">
        <f t="shared" si="0"/>
        <v>6076656</v>
      </c>
    </row>
    <row r="30" spans="1:17" x14ac:dyDescent="0.25">
      <c r="A30" s="6" t="s">
        <v>32</v>
      </c>
      <c r="B30" s="12">
        <v>2114050</v>
      </c>
      <c r="C30" s="12">
        <v>680263</v>
      </c>
      <c r="D30" s="12">
        <v>29169</v>
      </c>
      <c r="E30" s="12">
        <v>0</v>
      </c>
      <c r="F30" s="12">
        <v>42121</v>
      </c>
      <c r="G30" s="12">
        <v>74800</v>
      </c>
      <c r="H30" s="12">
        <v>118</v>
      </c>
      <c r="I30" s="12">
        <v>6933</v>
      </c>
      <c r="J30" s="10">
        <v>0</v>
      </c>
      <c r="K30" s="12">
        <v>17227</v>
      </c>
      <c r="L30" s="10">
        <v>91859</v>
      </c>
      <c r="M30" s="10">
        <v>24612</v>
      </c>
      <c r="N30" s="10">
        <v>143014</v>
      </c>
      <c r="O30" s="10">
        <v>84192</v>
      </c>
      <c r="P30" s="10">
        <v>53903</v>
      </c>
      <c r="Q30" s="17">
        <f t="shared" si="0"/>
        <v>3362261</v>
      </c>
    </row>
    <row r="31" spans="1:17" x14ac:dyDescent="0.25">
      <c r="A31" s="6" t="s">
        <v>33</v>
      </c>
      <c r="B31" s="12">
        <v>1534233</v>
      </c>
      <c r="C31" s="12">
        <v>493689</v>
      </c>
      <c r="D31" s="12">
        <v>21169</v>
      </c>
      <c r="E31" s="12">
        <v>0</v>
      </c>
      <c r="F31" s="12">
        <v>30569</v>
      </c>
      <c r="G31" s="12">
        <v>54062</v>
      </c>
      <c r="H31" s="12">
        <v>204</v>
      </c>
      <c r="I31" s="12">
        <v>5031</v>
      </c>
      <c r="J31" s="10">
        <v>0</v>
      </c>
      <c r="K31" s="12">
        <v>29660</v>
      </c>
      <c r="L31" s="10">
        <v>387978</v>
      </c>
      <c r="M31" s="10">
        <v>17790</v>
      </c>
      <c r="N31" s="10">
        <v>103789</v>
      </c>
      <c r="O31" s="10">
        <v>61101</v>
      </c>
      <c r="P31" s="10">
        <v>38958</v>
      </c>
      <c r="Q31" s="17">
        <f t="shared" si="0"/>
        <v>2778233</v>
      </c>
    </row>
    <row r="32" spans="1:17" x14ac:dyDescent="0.25">
      <c r="A32" s="6" t="s">
        <v>34</v>
      </c>
      <c r="B32" s="12">
        <v>2316878</v>
      </c>
      <c r="C32" s="12">
        <v>745530</v>
      </c>
      <c r="D32" s="12">
        <v>31967</v>
      </c>
      <c r="E32" s="12">
        <v>0</v>
      </c>
      <c r="F32" s="12">
        <v>46162</v>
      </c>
      <c r="G32" s="12">
        <v>81643</v>
      </c>
      <c r="H32" s="12">
        <v>109</v>
      </c>
      <c r="I32" s="12">
        <v>7598</v>
      </c>
      <c r="J32" s="10">
        <v>0</v>
      </c>
      <c r="K32" s="12">
        <v>15884</v>
      </c>
      <c r="L32" s="10">
        <v>188474</v>
      </c>
      <c r="M32" s="10">
        <v>26864</v>
      </c>
      <c r="N32" s="10">
        <v>156735</v>
      </c>
      <c r="O32" s="10">
        <v>92270</v>
      </c>
      <c r="P32" s="10">
        <v>58834</v>
      </c>
      <c r="Q32" s="17">
        <f t="shared" si="0"/>
        <v>3768948</v>
      </c>
    </row>
    <row r="33" spans="1:17" x14ac:dyDescent="0.25">
      <c r="A33" s="6" t="s">
        <v>35</v>
      </c>
      <c r="B33" s="12">
        <v>3545786</v>
      </c>
      <c r="C33" s="12">
        <v>1140970</v>
      </c>
      <c r="D33" s="12">
        <v>48923</v>
      </c>
      <c r="E33" s="12">
        <v>0</v>
      </c>
      <c r="F33" s="12">
        <v>70647</v>
      </c>
      <c r="G33" s="12">
        <v>123410</v>
      </c>
      <c r="H33" s="12">
        <v>794</v>
      </c>
      <c r="I33" s="12">
        <v>11628</v>
      </c>
      <c r="J33" s="10">
        <v>0</v>
      </c>
      <c r="K33" s="12">
        <v>115507</v>
      </c>
      <c r="L33" s="10">
        <v>0</v>
      </c>
      <c r="M33" s="10">
        <v>40607</v>
      </c>
      <c r="N33" s="10">
        <v>239869</v>
      </c>
      <c r="O33" s="10">
        <v>141211</v>
      </c>
      <c r="P33" s="10">
        <v>88933</v>
      </c>
      <c r="Q33" s="17">
        <f t="shared" si="0"/>
        <v>5568285</v>
      </c>
    </row>
    <row r="34" spans="1:17" x14ac:dyDescent="0.25">
      <c r="A34" s="6" t="s">
        <v>36</v>
      </c>
      <c r="B34" s="12">
        <v>2759958</v>
      </c>
      <c r="C34" s="12">
        <v>888105</v>
      </c>
      <c r="D34" s="12">
        <v>38081</v>
      </c>
      <c r="E34" s="12">
        <v>0</v>
      </c>
      <c r="F34" s="12">
        <v>54990</v>
      </c>
      <c r="G34" s="12">
        <v>97093</v>
      </c>
      <c r="H34" s="12">
        <v>516</v>
      </c>
      <c r="I34" s="12">
        <v>9051</v>
      </c>
      <c r="J34" s="10">
        <v>0</v>
      </c>
      <c r="K34" s="12">
        <v>75018</v>
      </c>
      <c r="L34" s="10">
        <v>0</v>
      </c>
      <c r="M34" s="10">
        <v>31948</v>
      </c>
      <c r="N34" s="10">
        <v>186709</v>
      </c>
      <c r="O34" s="10">
        <v>109915</v>
      </c>
      <c r="P34" s="10">
        <v>69969</v>
      </c>
      <c r="Q34" s="17">
        <f t="shared" si="0"/>
        <v>4321353</v>
      </c>
    </row>
    <row r="35" spans="1:17" x14ac:dyDescent="0.25">
      <c r="A35" s="6" t="s">
        <v>37</v>
      </c>
      <c r="B35" s="12">
        <v>2361368</v>
      </c>
      <c r="C35" s="12">
        <v>759846</v>
      </c>
      <c r="D35" s="12">
        <v>32581</v>
      </c>
      <c r="E35" s="12">
        <v>0</v>
      </c>
      <c r="F35" s="12">
        <v>47049</v>
      </c>
      <c r="G35" s="12">
        <v>82618</v>
      </c>
      <c r="H35" s="12">
        <v>270</v>
      </c>
      <c r="I35" s="12">
        <v>7744</v>
      </c>
      <c r="J35" s="10">
        <v>0</v>
      </c>
      <c r="K35" s="12">
        <v>39265</v>
      </c>
      <c r="L35" s="10">
        <v>187840</v>
      </c>
      <c r="M35" s="10">
        <v>27185</v>
      </c>
      <c r="N35" s="10">
        <v>159744</v>
      </c>
      <c r="O35" s="10">
        <v>94041</v>
      </c>
      <c r="P35" s="10">
        <v>59537</v>
      </c>
      <c r="Q35" s="17">
        <f t="shared" si="0"/>
        <v>3859088</v>
      </c>
    </row>
    <row r="36" spans="1:17" x14ac:dyDescent="0.25">
      <c r="A36" s="6" t="s">
        <v>38</v>
      </c>
      <c r="B36" s="12">
        <v>2298777</v>
      </c>
      <c r="C36" s="12">
        <v>739705</v>
      </c>
      <c r="D36" s="12">
        <v>31717</v>
      </c>
      <c r="E36" s="12">
        <v>0</v>
      </c>
      <c r="F36" s="12">
        <v>45802</v>
      </c>
      <c r="G36" s="12">
        <v>80994</v>
      </c>
      <c r="H36" s="12">
        <v>183</v>
      </c>
      <c r="I36" s="12">
        <v>7539</v>
      </c>
      <c r="J36" s="10">
        <v>0</v>
      </c>
      <c r="K36" s="12">
        <v>26581</v>
      </c>
      <c r="L36" s="10">
        <v>819292</v>
      </c>
      <c r="M36" s="10">
        <v>26651</v>
      </c>
      <c r="N36" s="10">
        <v>155510</v>
      </c>
      <c r="O36" s="10">
        <v>91549</v>
      </c>
      <c r="P36" s="10">
        <v>58367</v>
      </c>
      <c r="Q36" s="17">
        <f t="shared" si="0"/>
        <v>4382667</v>
      </c>
    </row>
    <row r="37" spans="1:17" x14ac:dyDescent="0.25">
      <c r="A37" s="6" t="s">
        <v>39</v>
      </c>
      <c r="B37" s="12">
        <v>4504237</v>
      </c>
      <c r="C37" s="12">
        <v>1449383</v>
      </c>
      <c r="D37" s="12">
        <v>62147</v>
      </c>
      <c r="E37" s="12">
        <v>0</v>
      </c>
      <c r="F37" s="12">
        <v>89744</v>
      </c>
      <c r="G37" s="12">
        <v>158906</v>
      </c>
      <c r="H37" s="12">
        <v>1051</v>
      </c>
      <c r="I37" s="12">
        <v>14771</v>
      </c>
      <c r="J37" s="10">
        <v>0</v>
      </c>
      <c r="K37" s="12">
        <v>152910</v>
      </c>
      <c r="L37" s="10">
        <v>677531</v>
      </c>
      <c r="M37" s="10">
        <v>52287</v>
      </c>
      <c r="N37" s="10">
        <v>304708</v>
      </c>
      <c r="O37" s="10">
        <v>179381</v>
      </c>
      <c r="P37" s="10">
        <v>114513</v>
      </c>
      <c r="Q37" s="17">
        <f t="shared" si="0"/>
        <v>7761569</v>
      </c>
    </row>
    <row r="38" spans="1:17" x14ac:dyDescent="0.25">
      <c r="A38" s="6" t="s">
        <v>53</v>
      </c>
      <c r="B38" s="12">
        <v>1539285</v>
      </c>
      <c r="C38" s="12">
        <v>495314</v>
      </c>
      <c r="D38" s="12">
        <v>21238</v>
      </c>
      <c r="E38" s="12">
        <v>0</v>
      </c>
      <c r="F38" s="12">
        <v>30669</v>
      </c>
      <c r="G38" s="12">
        <v>53783</v>
      </c>
      <c r="H38" s="12">
        <v>381</v>
      </c>
      <c r="I38" s="12">
        <v>5048</v>
      </c>
      <c r="J38" s="10">
        <v>0</v>
      </c>
      <c r="K38" s="12">
        <v>55376</v>
      </c>
      <c r="L38" s="10">
        <v>0</v>
      </c>
      <c r="M38" s="10">
        <v>17695</v>
      </c>
      <c r="N38" s="10">
        <v>104131</v>
      </c>
      <c r="O38" s="10">
        <v>61302</v>
      </c>
      <c r="P38" s="10">
        <v>38758</v>
      </c>
      <c r="Q38" s="17">
        <f t="shared" si="0"/>
        <v>2422980</v>
      </c>
    </row>
    <row r="39" spans="1:17" x14ac:dyDescent="0.25">
      <c r="A39" s="6" t="s">
        <v>40</v>
      </c>
      <c r="B39" s="12">
        <v>6223295</v>
      </c>
      <c r="C39" s="12">
        <v>2002545</v>
      </c>
      <c r="D39" s="12">
        <v>85866</v>
      </c>
      <c r="E39" s="12">
        <v>0</v>
      </c>
      <c r="F39" s="12">
        <v>123995</v>
      </c>
      <c r="G39" s="12">
        <v>213314</v>
      </c>
      <c r="H39" s="12">
        <v>1565</v>
      </c>
      <c r="I39" s="12">
        <v>20409</v>
      </c>
      <c r="J39" s="10">
        <v>0</v>
      </c>
      <c r="K39" s="12">
        <v>227622</v>
      </c>
      <c r="L39" s="10">
        <v>2883469</v>
      </c>
      <c r="M39" s="10">
        <v>70190</v>
      </c>
      <c r="N39" s="10">
        <v>421000</v>
      </c>
      <c r="O39" s="10">
        <v>247843</v>
      </c>
      <c r="P39" s="10">
        <v>153721</v>
      </c>
      <c r="Q39" s="17">
        <f t="shared" si="0"/>
        <v>12674834</v>
      </c>
    </row>
    <row r="40" spans="1:17" x14ac:dyDescent="0.25">
      <c r="A40" s="6" t="s">
        <v>41</v>
      </c>
      <c r="B40" s="12">
        <v>3702853</v>
      </c>
      <c r="C40" s="12">
        <v>1191512</v>
      </c>
      <c r="D40" s="12">
        <v>51090</v>
      </c>
      <c r="E40" s="12">
        <v>0</v>
      </c>
      <c r="F40" s="12">
        <v>73777</v>
      </c>
      <c r="G40" s="12">
        <v>127101</v>
      </c>
      <c r="H40" s="12">
        <v>802</v>
      </c>
      <c r="I40" s="12">
        <v>12143</v>
      </c>
      <c r="J40" s="10">
        <v>0</v>
      </c>
      <c r="K40" s="12">
        <v>116706</v>
      </c>
      <c r="L40" s="10">
        <v>145783</v>
      </c>
      <c r="M40" s="10">
        <v>41822</v>
      </c>
      <c r="N40" s="10">
        <v>250495</v>
      </c>
      <c r="O40" s="10">
        <v>147466</v>
      </c>
      <c r="P40" s="10">
        <v>91593</v>
      </c>
      <c r="Q40" s="17">
        <f t="shared" si="0"/>
        <v>5953143</v>
      </c>
    </row>
    <row r="41" spans="1:17" x14ac:dyDescent="0.25">
      <c r="A41" s="6" t="s">
        <v>42</v>
      </c>
      <c r="B41" s="12">
        <v>2558023</v>
      </c>
      <c r="C41" s="12">
        <v>823126</v>
      </c>
      <c r="D41" s="12">
        <v>35294</v>
      </c>
      <c r="E41" s="12">
        <v>0</v>
      </c>
      <c r="F41" s="12">
        <v>50967</v>
      </c>
      <c r="G41" s="12">
        <v>91828</v>
      </c>
      <c r="H41" s="12">
        <v>551</v>
      </c>
      <c r="I41" s="12">
        <v>8389</v>
      </c>
      <c r="J41" s="10">
        <v>0</v>
      </c>
      <c r="K41" s="12">
        <v>80150</v>
      </c>
      <c r="L41" s="10">
        <v>0</v>
      </c>
      <c r="M41" s="10">
        <v>30216</v>
      </c>
      <c r="N41" s="10">
        <v>173048</v>
      </c>
      <c r="O41" s="10">
        <v>101873</v>
      </c>
      <c r="P41" s="10">
        <v>66175</v>
      </c>
      <c r="Q41" s="17">
        <f t="shared" si="0"/>
        <v>4019640</v>
      </c>
    </row>
    <row r="42" spans="1:17" x14ac:dyDescent="0.25">
      <c r="A42" s="6" t="s">
        <v>43</v>
      </c>
      <c r="B42" s="12">
        <v>2076949</v>
      </c>
      <c r="C42" s="12">
        <v>668325</v>
      </c>
      <c r="D42" s="12">
        <v>28657</v>
      </c>
      <c r="E42" s="12">
        <v>0</v>
      </c>
      <c r="F42" s="12">
        <v>41382</v>
      </c>
      <c r="G42" s="12">
        <v>73268</v>
      </c>
      <c r="H42" s="12">
        <v>143</v>
      </c>
      <c r="I42" s="12">
        <v>6811</v>
      </c>
      <c r="J42" s="10">
        <v>0</v>
      </c>
      <c r="K42" s="12">
        <v>20770</v>
      </c>
      <c r="L42" s="10">
        <v>0</v>
      </c>
      <c r="M42" s="10">
        <v>24108</v>
      </c>
      <c r="N42" s="10">
        <v>140504</v>
      </c>
      <c r="O42" s="10">
        <v>82714</v>
      </c>
      <c r="P42" s="10">
        <v>52799</v>
      </c>
      <c r="Q42" s="17">
        <f t="shared" si="0"/>
        <v>3216430</v>
      </c>
    </row>
    <row r="43" spans="1:17" ht="15.75" thickBot="1" x14ac:dyDescent="0.3">
      <c r="A43" s="7" t="s">
        <v>44</v>
      </c>
      <c r="B43" s="13">
        <f>SUM(B7:B42)</f>
        <v>135782261</v>
      </c>
      <c r="C43" s="13">
        <f t="shared" ref="C43:Q43" si="1">SUM(C7:C42)</f>
        <v>43692296</v>
      </c>
      <c r="D43" s="13">
        <f t="shared" si="1"/>
        <v>1873458</v>
      </c>
      <c r="E43" s="13">
        <f t="shared" si="1"/>
        <v>0</v>
      </c>
      <c r="F43" s="13">
        <f t="shared" si="1"/>
        <v>2705372</v>
      </c>
      <c r="G43" s="13">
        <f t="shared" si="1"/>
        <v>4786586</v>
      </c>
      <c r="H43" s="13">
        <f t="shared" si="1"/>
        <v>29017</v>
      </c>
      <c r="I43" s="13">
        <f t="shared" si="1"/>
        <v>445283</v>
      </c>
      <c r="J43" s="13">
        <f t="shared" si="1"/>
        <v>0</v>
      </c>
      <c r="K43" s="13">
        <f t="shared" si="1"/>
        <v>4219978</v>
      </c>
      <c r="L43" s="13">
        <f t="shared" si="1"/>
        <v>16622750</v>
      </c>
      <c r="M43" s="13">
        <f t="shared" si="1"/>
        <v>1575000</v>
      </c>
      <c r="N43" s="13">
        <f t="shared" si="1"/>
        <v>9185548</v>
      </c>
      <c r="O43" s="13">
        <f t="shared" si="1"/>
        <v>5407526</v>
      </c>
      <c r="P43" s="13">
        <f t="shared" si="1"/>
        <v>3449373</v>
      </c>
      <c r="Q43" s="18">
        <f t="shared" si="1"/>
        <v>229774448</v>
      </c>
    </row>
    <row r="44" spans="1:17" ht="15.75" thickTop="1" x14ac:dyDescent="0.25">
      <c r="A44" s="8"/>
      <c r="B44" s="15"/>
      <c r="C44" s="15"/>
      <c r="D44" s="15"/>
      <c r="E44" s="15"/>
      <c r="F44" s="15"/>
      <c r="G44" s="15"/>
      <c r="H44" s="15"/>
      <c r="I44" s="15"/>
      <c r="J44" s="16"/>
      <c r="K44" s="15"/>
      <c r="L44" s="16"/>
      <c r="M44" s="16"/>
      <c r="N44" s="16"/>
      <c r="O44" s="16"/>
      <c r="P44" s="16"/>
      <c r="Q44" s="16"/>
    </row>
    <row r="46" spans="1:17" s="20" customFormat="1" x14ac:dyDescent="0.25"/>
    <row r="47" spans="1:17" s="20" customFormat="1" x14ac:dyDescent="0.25"/>
    <row r="48" spans="1:17" s="20" customFormat="1" x14ac:dyDescent="0.25"/>
    <row r="49" s="20" customFormat="1" x14ac:dyDescent="0.25"/>
    <row r="50" s="20" customFormat="1" x14ac:dyDescent="0.25"/>
    <row r="51" s="20" customFormat="1" x14ac:dyDescent="0.25"/>
    <row r="52" s="20" customFormat="1" x14ac:dyDescent="0.25"/>
    <row r="53" s="20" customFormat="1" x14ac:dyDescent="0.25"/>
    <row r="54" s="20" customFormat="1" x14ac:dyDescent="0.25"/>
  </sheetData>
  <mergeCells count="1">
    <mergeCell ref="N5:P5"/>
  </mergeCells>
  <pageMargins left="0" right="0.15748031496062992" top="1.3779527559055118" bottom="0.74803149606299213" header="0.62992125984251968" footer="0.31496062992125984"/>
  <pageSetup paperSize="300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abSelected="1" topLeftCell="K22" zoomScale="90" zoomScaleNormal="90" workbookViewId="0">
      <selection activeCell="T35" sqref="T35"/>
    </sheetView>
  </sheetViews>
  <sheetFormatPr baseColWidth="10" defaultRowHeight="15" x14ac:dyDescent="0.25"/>
  <cols>
    <col min="1" max="1" width="23.42578125" customWidth="1"/>
    <col min="2" max="6" width="21.140625" customWidth="1"/>
    <col min="7" max="10" width="23.42578125" customWidth="1"/>
    <col min="11" max="20" width="20.42578125" customWidth="1"/>
  </cols>
  <sheetData>
    <row r="1" spans="1:20" ht="18.75" x14ac:dyDescent="0.3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8.75" x14ac:dyDescent="0.3">
      <c r="A3" s="4" t="s">
        <v>59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18.75" x14ac:dyDescent="0.3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18.75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27" t="s">
        <v>70</v>
      </c>
      <c r="O5" s="28"/>
      <c r="P5" s="29"/>
      <c r="Q5" s="27" t="s">
        <v>71</v>
      </c>
      <c r="R5" s="28"/>
      <c r="S5" s="29"/>
      <c r="T5" s="5"/>
    </row>
    <row r="6" spans="1:20" s="1" customFormat="1" ht="60" x14ac:dyDescent="0.25">
      <c r="A6" s="2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46</v>
      </c>
      <c r="I6" s="3" t="s">
        <v>9</v>
      </c>
      <c r="J6" s="3" t="s">
        <v>47</v>
      </c>
      <c r="K6" s="3" t="s">
        <v>56</v>
      </c>
      <c r="L6" s="3" t="s">
        <v>72</v>
      </c>
      <c r="M6" s="3" t="s">
        <v>69</v>
      </c>
      <c r="N6" s="3" t="s">
        <v>62</v>
      </c>
      <c r="O6" s="3" t="s">
        <v>63</v>
      </c>
      <c r="P6" s="3" t="s">
        <v>64</v>
      </c>
      <c r="Q6" s="3" t="s">
        <v>62</v>
      </c>
      <c r="R6" s="3" t="s">
        <v>63</v>
      </c>
      <c r="S6" s="3" t="s">
        <v>64</v>
      </c>
      <c r="T6" s="2" t="s">
        <v>10</v>
      </c>
    </row>
    <row r="7" spans="1:20" ht="21" customHeight="1" x14ac:dyDescent="0.25">
      <c r="A7" s="6" t="s">
        <v>11</v>
      </c>
      <c r="B7" s="9">
        <v>2401749</v>
      </c>
      <c r="C7" s="9">
        <v>759575</v>
      </c>
      <c r="D7" s="9">
        <v>37262</v>
      </c>
      <c r="E7" s="9">
        <v>0</v>
      </c>
      <c r="F7" s="9">
        <v>45009</v>
      </c>
      <c r="G7" s="9">
        <v>81918</v>
      </c>
      <c r="H7" s="9">
        <v>293</v>
      </c>
      <c r="I7" s="9">
        <v>7652</v>
      </c>
      <c r="J7" s="10">
        <v>0</v>
      </c>
      <c r="K7" s="9">
        <v>50678</v>
      </c>
      <c r="L7" s="10">
        <v>0</v>
      </c>
      <c r="M7" s="10">
        <v>24705</v>
      </c>
      <c r="N7" s="10">
        <v>237490</v>
      </c>
      <c r="O7" s="10">
        <v>51228</v>
      </c>
      <c r="P7" s="10">
        <v>0</v>
      </c>
      <c r="Q7" s="10">
        <v>578385</v>
      </c>
      <c r="R7" s="10">
        <v>82625</v>
      </c>
      <c r="S7" s="10">
        <v>5554</v>
      </c>
      <c r="T7" s="17">
        <f t="shared" ref="T7:T42" si="0">SUM(B7:S7)</f>
        <v>4364123</v>
      </c>
    </row>
    <row r="8" spans="1:20" x14ac:dyDescent="0.25">
      <c r="A8" s="6" t="s">
        <v>12</v>
      </c>
      <c r="B8" s="12">
        <v>2960268</v>
      </c>
      <c r="C8" s="12">
        <v>936212</v>
      </c>
      <c r="D8" s="12">
        <v>45928</v>
      </c>
      <c r="E8" s="12">
        <v>0</v>
      </c>
      <c r="F8" s="12">
        <v>55476</v>
      </c>
      <c r="G8" s="12">
        <v>101210</v>
      </c>
      <c r="H8" s="12">
        <v>364</v>
      </c>
      <c r="I8" s="12">
        <v>9431</v>
      </c>
      <c r="J8" s="10">
        <v>0</v>
      </c>
      <c r="K8" s="12">
        <v>62960</v>
      </c>
      <c r="L8" s="10">
        <v>1489669</v>
      </c>
      <c r="M8" s="10">
        <v>30523</v>
      </c>
      <c r="N8" s="10">
        <v>292718</v>
      </c>
      <c r="O8" s="10">
        <v>63140</v>
      </c>
      <c r="P8" s="10">
        <v>0</v>
      </c>
      <c r="Q8" s="10">
        <v>712886</v>
      </c>
      <c r="R8" s="10">
        <v>101839</v>
      </c>
      <c r="S8" s="10">
        <v>6862</v>
      </c>
      <c r="T8" s="17">
        <f t="shared" si="0"/>
        <v>6869486</v>
      </c>
    </row>
    <row r="9" spans="1:20" x14ac:dyDescent="0.25">
      <c r="A9" s="6" t="s">
        <v>13</v>
      </c>
      <c r="B9" s="12">
        <v>3284466</v>
      </c>
      <c r="C9" s="12">
        <v>1038743</v>
      </c>
      <c r="D9" s="12">
        <v>50958</v>
      </c>
      <c r="E9" s="12">
        <v>0</v>
      </c>
      <c r="F9" s="12">
        <v>61552</v>
      </c>
      <c r="G9" s="12">
        <v>112144</v>
      </c>
      <c r="H9" s="12">
        <v>589</v>
      </c>
      <c r="I9" s="12">
        <v>10464</v>
      </c>
      <c r="J9" s="10">
        <v>0</v>
      </c>
      <c r="K9" s="12">
        <v>101770</v>
      </c>
      <c r="L9" s="10">
        <v>165238</v>
      </c>
      <c r="M9" s="10">
        <v>33821</v>
      </c>
      <c r="N9" s="10">
        <v>324775</v>
      </c>
      <c r="O9" s="10">
        <v>70055</v>
      </c>
      <c r="P9" s="10">
        <v>0</v>
      </c>
      <c r="Q9" s="10">
        <v>790959</v>
      </c>
      <c r="R9" s="10">
        <v>112993</v>
      </c>
      <c r="S9" s="10">
        <v>7603</v>
      </c>
      <c r="T9" s="17">
        <f t="shared" si="0"/>
        <v>6166130</v>
      </c>
    </row>
    <row r="10" spans="1:20" x14ac:dyDescent="0.25">
      <c r="A10" s="6" t="s">
        <v>14</v>
      </c>
      <c r="B10" s="12">
        <v>5216883</v>
      </c>
      <c r="C10" s="12">
        <v>1649888</v>
      </c>
      <c r="D10" s="12">
        <v>80939</v>
      </c>
      <c r="E10" s="12">
        <v>0</v>
      </c>
      <c r="F10" s="12">
        <v>97766</v>
      </c>
      <c r="G10" s="12">
        <v>178760</v>
      </c>
      <c r="H10" s="12">
        <v>1410</v>
      </c>
      <c r="I10" s="12">
        <v>16620</v>
      </c>
      <c r="J10" s="10">
        <v>0</v>
      </c>
      <c r="K10" s="12">
        <v>243871</v>
      </c>
      <c r="L10" s="10">
        <v>869686</v>
      </c>
      <c r="M10" s="10">
        <v>53911</v>
      </c>
      <c r="N10" s="10">
        <v>515856</v>
      </c>
      <c r="O10" s="10">
        <v>111272</v>
      </c>
      <c r="P10" s="10">
        <v>0</v>
      </c>
      <c r="Q10" s="10">
        <v>1256321</v>
      </c>
      <c r="R10" s="10">
        <v>179472</v>
      </c>
      <c r="S10" s="10">
        <v>12119</v>
      </c>
      <c r="T10" s="17">
        <f t="shared" si="0"/>
        <v>10484774</v>
      </c>
    </row>
    <row r="11" spans="1:20" x14ac:dyDescent="0.25">
      <c r="A11" s="6" t="s">
        <v>51</v>
      </c>
      <c r="B11" s="12">
        <v>1084038</v>
      </c>
      <c r="C11" s="12">
        <v>342837</v>
      </c>
      <c r="D11" s="12">
        <v>16818</v>
      </c>
      <c r="E11" s="12">
        <v>0</v>
      </c>
      <c r="F11" s="12">
        <v>20315</v>
      </c>
      <c r="G11" s="12">
        <v>37138</v>
      </c>
      <c r="H11" s="12">
        <v>175</v>
      </c>
      <c r="I11" s="12">
        <v>3454</v>
      </c>
      <c r="J11" s="10">
        <v>0</v>
      </c>
      <c r="K11" s="12">
        <v>30187</v>
      </c>
      <c r="L11" s="10">
        <v>443940</v>
      </c>
      <c r="M11" s="10">
        <v>11203</v>
      </c>
      <c r="N11" s="10">
        <v>107192</v>
      </c>
      <c r="O11" s="10">
        <v>23122</v>
      </c>
      <c r="P11" s="10">
        <v>0</v>
      </c>
      <c r="Q11" s="10">
        <v>261056</v>
      </c>
      <c r="R11" s="10">
        <v>37293</v>
      </c>
      <c r="S11" s="10">
        <v>2518</v>
      </c>
      <c r="T11" s="17">
        <f t="shared" si="0"/>
        <v>2421286</v>
      </c>
    </row>
    <row r="12" spans="1:20" x14ac:dyDescent="0.25">
      <c r="A12" s="6" t="s">
        <v>15</v>
      </c>
      <c r="B12" s="12">
        <v>2310790</v>
      </c>
      <c r="C12" s="12">
        <v>730809</v>
      </c>
      <c r="D12" s="12">
        <v>35851</v>
      </c>
      <c r="E12" s="12">
        <v>0</v>
      </c>
      <c r="F12" s="12">
        <v>43305</v>
      </c>
      <c r="G12" s="12">
        <v>79412</v>
      </c>
      <c r="H12" s="12">
        <v>161</v>
      </c>
      <c r="I12" s="12">
        <v>7362</v>
      </c>
      <c r="J12" s="10">
        <v>0</v>
      </c>
      <c r="K12" s="12">
        <v>27854</v>
      </c>
      <c r="L12" s="10">
        <v>1405626</v>
      </c>
      <c r="M12" s="10">
        <v>23949</v>
      </c>
      <c r="N12" s="10">
        <v>228496</v>
      </c>
      <c r="O12" s="10">
        <v>49288</v>
      </c>
      <c r="P12" s="10">
        <v>0</v>
      </c>
      <c r="Q12" s="10">
        <v>556480</v>
      </c>
      <c r="R12" s="10">
        <v>79496</v>
      </c>
      <c r="S12" s="10">
        <v>5384</v>
      </c>
      <c r="T12" s="17">
        <f t="shared" si="0"/>
        <v>5584263</v>
      </c>
    </row>
    <row r="13" spans="1:20" x14ac:dyDescent="0.25">
      <c r="A13" s="6" t="s">
        <v>16</v>
      </c>
      <c r="B13" s="12">
        <v>10116830</v>
      </c>
      <c r="C13" s="12">
        <v>3199541</v>
      </c>
      <c r="D13" s="12">
        <v>156960</v>
      </c>
      <c r="E13" s="12">
        <v>0</v>
      </c>
      <c r="F13" s="12">
        <v>189592</v>
      </c>
      <c r="G13" s="12">
        <v>341721</v>
      </c>
      <c r="H13" s="12">
        <v>3213</v>
      </c>
      <c r="I13" s="12">
        <v>32231</v>
      </c>
      <c r="J13" s="10">
        <v>0</v>
      </c>
      <c r="K13" s="12">
        <v>555450</v>
      </c>
      <c r="L13" s="10">
        <v>0</v>
      </c>
      <c r="M13" s="10">
        <v>103057</v>
      </c>
      <c r="N13" s="10">
        <v>1000374</v>
      </c>
      <c r="O13" s="10">
        <v>215784</v>
      </c>
      <c r="P13" s="10">
        <v>0</v>
      </c>
      <c r="Q13" s="10">
        <v>2436317</v>
      </c>
      <c r="R13" s="10">
        <v>348040</v>
      </c>
      <c r="S13" s="10">
        <v>23168</v>
      </c>
      <c r="T13" s="17">
        <f t="shared" si="0"/>
        <v>18722278</v>
      </c>
    </row>
    <row r="14" spans="1:20" x14ac:dyDescent="0.25">
      <c r="A14" s="6" t="s">
        <v>17</v>
      </c>
      <c r="B14" s="12">
        <v>20290367</v>
      </c>
      <c r="C14" s="12">
        <v>6417017</v>
      </c>
      <c r="D14" s="12">
        <v>314800</v>
      </c>
      <c r="E14" s="12">
        <v>0</v>
      </c>
      <c r="F14" s="12">
        <v>380246</v>
      </c>
      <c r="G14" s="12">
        <v>716900</v>
      </c>
      <c r="H14" s="12">
        <v>6042</v>
      </c>
      <c r="I14" s="12">
        <v>64643</v>
      </c>
      <c r="J14" s="10">
        <v>0</v>
      </c>
      <c r="K14" s="12">
        <v>1044597</v>
      </c>
      <c r="L14" s="10">
        <v>482148</v>
      </c>
      <c r="M14" s="10">
        <v>216204</v>
      </c>
      <c r="N14" s="10">
        <v>2006354</v>
      </c>
      <c r="O14" s="10">
        <v>432778</v>
      </c>
      <c r="P14" s="10">
        <v>0</v>
      </c>
      <c r="Q14" s="10">
        <v>4886290</v>
      </c>
      <c r="R14" s="10">
        <v>698031</v>
      </c>
      <c r="S14" s="10">
        <v>48603</v>
      </c>
      <c r="T14" s="17">
        <f t="shared" si="0"/>
        <v>38005020</v>
      </c>
    </row>
    <row r="15" spans="1:20" x14ac:dyDescent="0.25">
      <c r="A15" s="6" t="s">
        <v>18</v>
      </c>
      <c r="B15" s="12">
        <v>5996987</v>
      </c>
      <c r="C15" s="12">
        <v>1896603</v>
      </c>
      <c r="D15" s="12">
        <v>93042</v>
      </c>
      <c r="E15" s="12">
        <v>0</v>
      </c>
      <c r="F15" s="12">
        <v>112385</v>
      </c>
      <c r="G15" s="12">
        <v>201989</v>
      </c>
      <c r="H15" s="12">
        <v>1641</v>
      </c>
      <c r="I15" s="12">
        <v>19106</v>
      </c>
      <c r="J15" s="10">
        <v>0</v>
      </c>
      <c r="K15" s="12">
        <v>283713</v>
      </c>
      <c r="L15" s="10">
        <v>726733</v>
      </c>
      <c r="M15" s="10">
        <v>60916</v>
      </c>
      <c r="N15" s="10">
        <v>592995</v>
      </c>
      <c r="O15" s="10">
        <v>127911</v>
      </c>
      <c r="P15" s="10">
        <v>0</v>
      </c>
      <c r="Q15" s="10">
        <v>1444184</v>
      </c>
      <c r="R15" s="10">
        <v>206309</v>
      </c>
      <c r="S15" s="10">
        <v>13694</v>
      </c>
      <c r="T15" s="17">
        <f t="shared" si="0"/>
        <v>11778208</v>
      </c>
    </row>
    <row r="16" spans="1:20" x14ac:dyDescent="0.25">
      <c r="A16" s="6" t="s">
        <v>52</v>
      </c>
      <c r="B16" s="12">
        <v>861739</v>
      </c>
      <c r="C16" s="12">
        <v>272533</v>
      </c>
      <c r="D16" s="12">
        <v>13370</v>
      </c>
      <c r="E16" s="12">
        <v>0</v>
      </c>
      <c r="F16" s="12">
        <v>16149</v>
      </c>
      <c r="G16" s="12">
        <v>29507</v>
      </c>
      <c r="H16" s="12">
        <v>121</v>
      </c>
      <c r="I16" s="12">
        <v>2745</v>
      </c>
      <c r="J16" s="10">
        <v>0</v>
      </c>
      <c r="K16" s="12">
        <v>20866</v>
      </c>
      <c r="L16" s="10">
        <v>0</v>
      </c>
      <c r="M16" s="10">
        <v>8897</v>
      </c>
      <c r="N16" s="10">
        <v>85211</v>
      </c>
      <c r="O16" s="10">
        <v>18380</v>
      </c>
      <c r="P16" s="10">
        <v>0</v>
      </c>
      <c r="Q16" s="10">
        <v>207522</v>
      </c>
      <c r="R16" s="10">
        <v>29646</v>
      </c>
      <c r="S16" s="10">
        <v>2001</v>
      </c>
      <c r="T16" s="17">
        <f t="shared" si="0"/>
        <v>1568687</v>
      </c>
    </row>
    <row r="17" spans="1:20" x14ac:dyDescent="0.25">
      <c r="A17" s="6" t="s">
        <v>19</v>
      </c>
      <c r="B17" s="12">
        <v>2343946</v>
      </c>
      <c r="C17" s="12">
        <v>741295</v>
      </c>
      <c r="D17" s="12">
        <v>36366</v>
      </c>
      <c r="E17" s="12">
        <v>0</v>
      </c>
      <c r="F17" s="12">
        <v>43926</v>
      </c>
      <c r="G17" s="12">
        <v>80399</v>
      </c>
      <c r="H17" s="12">
        <v>317</v>
      </c>
      <c r="I17" s="12">
        <v>7468</v>
      </c>
      <c r="J17" s="10">
        <v>0</v>
      </c>
      <c r="K17" s="12">
        <v>54839</v>
      </c>
      <c r="L17" s="10">
        <v>0</v>
      </c>
      <c r="M17" s="10">
        <v>24247</v>
      </c>
      <c r="N17" s="10">
        <v>231774</v>
      </c>
      <c r="O17" s="10">
        <v>49995</v>
      </c>
      <c r="P17" s="10">
        <v>0</v>
      </c>
      <c r="Q17" s="10">
        <v>564465</v>
      </c>
      <c r="R17" s="10">
        <v>80637</v>
      </c>
      <c r="S17" s="10">
        <v>5451</v>
      </c>
      <c r="T17" s="17">
        <f t="shared" si="0"/>
        <v>4265125</v>
      </c>
    </row>
    <row r="18" spans="1:20" x14ac:dyDescent="0.25">
      <c r="A18" s="6" t="s">
        <v>20</v>
      </c>
      <c r="B18" s="12">
        <v>2373247</v>
      </c>
      <c r="C18" s="12">
        <v>750561</v>
      </c>
      <c r="D18" s="12">
        <v>36820</v>
      </c>
      <c r="E18" s="12">
        <v>0</v>
      </c>
      <c r="F18" s="12">
        <v>44475</v>
      </c>
      <c r="G18" s="12">
        <v>81544</v>
      </c>
      <c r="H18" s="12">
        <v>284</v>
      </c>
      <c r="I18" s="12">
        <v>7561</v>
      </c>
      <c r="J18" s="10">
        <v>0</v>
      </c>
      <c r="K18" s="12">
        <v>49156</v>
      </c>
      <c r="L18" s="10">
        <v>0</v>
      </c>
      <c r="M18" s="10">
        <v>24592</v>
      </c>
      <c r="N18" s="10">
        <v>234672</v>
      </c>
      <c r="O18" s="10">
        <v>50620</v>
      </c>
      <c r="P18" s="10">
        <v>0</v>
      </c>
      <c r="Q18" s="10">
        <v>571521</v>
      </c>
      <c r="R18" s="10">
        <v>81645</v>
      </c>
      <c r="S18" s="10">
        <v>5528</v>
      </c>
      <c r="T18" s="17">
        <f t="shared" si="0"/>
        <v>4312226</v>
      </c>
    </row>
    <row r="19" spans="1:20" x14ac:dyDescent="0.25">
      <c r="A19" s="6" t="s">
        <v>21</v>
      </c>
      <c r="B19" s="12">
        <v>11346411</v>
      </c>
      <c r="C19" s="12">
        <v>3588408</v>
      </c>
      <c r="D19" s="12">
        <v>176037</v>
      </c>
      <c r="E19" s="12">
        <v>0</v>
      </c>
      <c r="F19" s="12">
        <v>212634</v>
      </c>
      <c r="G19" s="12">
        <v>381875</v>
      </c>
      <c r="H19" s="12">
        <v>3532</v>
      </c>
      <c r="I19" s="12">
        <v>36148</v>
      </c>
      <c r="J19" s="10">
        <v>0</v>
      </c>
      <c r="K19" s="12">
        <v>610631</v>
      </c>
      <c r="L19" s="10">
        <v>0</v>
      </c>
      <c r="M19" s="10">
        <v>115167</v>
      </c>
      <c r="N19" s="10">
        <v>1121957</v>
      </c>
      <c r="O19" s="10">
        <v>242011</v>
      </c>
      <c r="P19" s="10">
        <v>0</v>
      </c>
      <c r="Q19" s="10">
        <v>2732422</v>
      </c>
      <c r="R19" s="10">
        <v>390340</v>
      </c>
      <c r="S19" s="10">
        <v>25890</v>
      </c>
      <c r="T19" s="17">
        <f t="shared" si="0"/>
        <v>20983463</v>
      </c>
    </row>
    <row r="20" spans="1:20" x14ac:dyDescent="0.25">
      <c r="A20" s="6" t="s">
        <v>22</v>
      </c>
      <c r="B20" s="12">
        <v>3786456</v>
      </c>
      <c r="C20" s="12">
        <v>1197502</v>
      </c>
      <c r="D20" s="12">
        <v>58746</v>
      </c>
      <c r="E20" s="12">
        <v>0</v>
      </c>
      <c r="F20" s="12">
        <v>70959</v>
      </c>
      <c r="G20" s="12">
        <v>131377</v>
      </c>
      <c r="H20" s="12">
        <v>942</v>
      </c>
      <c r="I20" s="12">
        <v>12063</v>
      </c>
      <c r="J20" s="10">
        <v>0</v>
      </c>
      <c r="K20" s="12">
        <v>162886</v>
      </c>
      <c r="L20" s="10">
        <v>1223020</v>
      </c>
      <c r="M20" s="10">
        <v>39621</v>
      </c>
      <c r="N20" s="10">
        <v>374413</v>
      </c>
      <c r="O20" s="10">
        <v>80762</v>
      </c>
      <c r="P20" s="10">
        <v>0</v>
      </c>
      <c r="Q20" s="10">
        <v>911848</v>
      </c>
      <c r="R20" s="10">
        <v>130262</v>
      </c>
      <c r="S20" s="10">
        <v>8907</v>
      </c>
      <c r="T20" s="17">
        <f t="shared" si="0"/>
        <v>8189764</v>
      </c>
    </row>
    <row r="21" spans="1:20" x14ac:dyDescent="0.25">
      <c r="A21" s="6" t="s">
        <v>23</v>
      </c>
      <c r="B21" s="12">
        <v>2256152</v>
      </c>
      <c r="C21" s="12">
        <v>713529</v>
      </c>
      <c r="D21" s="12">
        <v>35004</v>
      </c>
      <c r="E21" s="12">
        <v>0</v>
      </c>
      <c r="F21" s="12">
        <v>42281</v>
      </c>
      <c r="G21" s="12">
        <v>77304</v>
      </c>
      <c r="H21" s="12">
        <v>259</v>
      </c>
      <c r="I21" s="12">
        <v>7188</v>
      </c>
      <c r="J21" s="10">
        <v>0</v>
      </c>
      <c r="K21" s="12">
        <v>44741</v>
      </c>
      <c r="L21" s="10">
        <v>28723</v>
      </c>
      <c r="M21" s="10">
        <v>23313</v>
      </c>
      <c r="N21" s="10">
        <v>223093</v>
      </c>
      <c r="O21" s="10">
        <v>48122</v>
      </c>
      <c r="P21" s="10">
        <v>0</v>
      </c>
      <c r="Q21" s="10">
        <v>543322</v>
      </c>
      <c r="R21" s="10">
        <v>77616</v>
      </c>
      <c r="S21" s="10">
        <v>5241</v>
      </c>
      <c r="T21" s="17">
        <f t="shared" si="0"/>
        <v>4125888</v>
      </c>
    </row>
    <row r="22" spans="1:20" x14ac:dyDescent="0.25">
      <c r="A22" s="6" t="s">
        <v>24</v>
      </c>
      <c r="B22" s="12">
        <v>2206795</v>
      </c>
      <c r="C22" s="12">
        <v>697919</v>
      </c>
      <c r="D22" s="12">
        <v>34238</v>
      </c>
      <c r="E22" s="12">
        <v>0</v>
      </c>
      <c r="F22" s="12">
        <v>41356</v>
      </c>
      <c r="G22" s="12">
        <v>75555</v>
      </c>
      <c r="H22" s="12">
        <v>164</v>
      </c>
      <c r="I22" s="12">
        <v>7031</v>
      </c>
      <c r="J22" s="10">
        <v>0</v>
      </c>
      <c r="K22" s="12">
        <v>28422</v>
      </c>
      <c r="L22" s="10">
        <v>232037</v>
      </c>
      <c r="M22" s="10">
        <v>22786</v>
      </c>
      <c r="N22" s="10">
        <v>218213</v>
      </c>
      <c r="O22" s="10">
        <v>47069</v>
      </c>
      <c r="P22" s="10">
        <v>0</v>
      </c>
      <c r="Q22" s="10">
        <v>531436</v>
      </c>
      <c r="R22" s="10">
        <v>75918</v>
      </c>
      <c r="S22" s="10">
        <v>5122</v>
      </c>
      <c r="T22" s="17">
        <f t="shared" si="0"/>
        <v>4224061</v>
      </c>
    </row>
    <row r="23" spans="1:20" x14ac:dyDescent="0.25">
      <c r="A23" s="6" t="s">
        <v>25</v>
      </c>
      <c r="B23" s="12">
        <v>1652509</v>
      </c>
      <c r="C23" s="12">
        <v>522621</v>
      </c>
      <c r="D23" s="12">
        <v>25638</v>
      </c>
      <c r="E23" s="12">
        <v>0</v>
      </c>
      <c r="F23" s="12">
        <v>30968</v>
      </c>
      <c r="G23" s="12">
        <v>56636</v>
      </c>
      <c r="H23" s="12">
        <v>266</v>
      </c>
      <c r="I23" s="12">
        <v>5265</v>
      </c>
      <c r="J23" s="10">
        <v>0</v>
      </c>
      <c r="K23" s="12">
        <v>45987</v>
      </c>
      <c r="L23" s="10">
        <v>269260</v>
      </c>
      <c r="M23" s="10">
        <v>17078</v>
      </c>
      <c r="N23" s="10">
        <v>163404</v>
      </c>
      <c r="O23" s="10">
        <v>35247</v>
      </c>
      <c r="P23" s="10">
        <v>0</v>
      </c>
      <c r="Q23" s="10">
        <v>397954</v>
      </c>
      <c r="R23" s="10">
        <v>56850</v>
      </c>
      <c r="S23" s="10">
        <v>3840</v>
      </c>
      <c r="T23" s="17">
        <f t="shared" si="0"/>
        <v>3283523</v>
      </c>
    </row>
    <row r="24" spans="1:20" x14ac:dyDescent="0.25">
      <c r="A24" s="6" t="s">
        <v>26</v>
      </c>
      <c r="B24" s="12">
        <v>2579404</v>
      </c>
      <c r="C24" s="12">
        <v>815760</v>
      </c>
      <c r="D24" s="12">
        <v>40019</v>
      </c>
      <c r="E24" s="12">
        <v>0</v>
      </c>
      <c r="F24" s="12">
        <v>48339</v>
      </c>
      <c r="G24" s="12">
        <v>88424</v>
      </c>
      <c r="H24" s="12">
        <v>306</v>
      </c>
      <c r="I24" s="12">
        <v>8218</v>
      </c>
      <c r="J24" s="10">
        <v>0</v>
      </c>
      <c r="K24" s="12">
        <v>52983</v>
      </c>
      <c r="L24" s="10">
        <v>0</v>
      </c>
      <c r="M24" s="10">
        <v>26667</v>
      </c>
      <c r="N24" s="10">
        <v>255057</v>
      </c>
      <c r="O24" s="10">
        <v>55017</v>
      </c>
      <c r="P24" s="10">
        <v>0</v>
      </c>
      <c r="Q24" s="10">
        <v>621167</v>
      </c>
      <c r="R24" s="10">
        <v>88737</v>
      </c>
      <c r="S24" s="10">
        <v>5995</v>
      </c>
      <c r="T24" s="17">
        <f t="shared" si="0"/>
        <v>4686093</v>
      </c>
    </row>
    <row r="25" spans="1:20" x14ac:dyDescent="0.25">
      <c r="A25" s="6" t="s">
        <v>27</v>
      </c>
      <c r="B25" s="12">
        <v>2628586</v>
      </c>
      <c r="C25" s="12">
        <v>831315</v>
      </c>
      <c r="D25" s="12">
        <v>40782</v>
      </c>
      <c r="E25" s="12">
        <v>0</v>
      </c>
      <c r="F25" s="12">
        <v>49260</v>
      </c>
      <c r="G25" s="12">
        <v>89210</v>
      </c>
      <c r="H25" s="12">
        <v>684</v>
      </c>
      <c r="I25" s="12">
        <v>8374</v>
      </c>
      <c r="J25" s="10">
        <v>0</v>
      </c>
      <c r="K25" s="12">
        <v>118206</v>
      </c>
      <c r="L25" s="10">
        <v>1</v>
      </c>
      <c r="M25" s="10">
        <v>26906</v>
      </c>
      <c r="N25" s="10">
        <v>259920</v>
      </c>
      <c r="O25" s="10">
        <v>56066</v>
      </c>
      <c r="P25" s="10">
        <v>0</v>
      </c>
      <c r="Q25" s="10">
        <v>633011</v>
      </c>
      <c r="R25" s="10">
        <v>90429</v>
      </c>
      <c r="S25" s="10">
        <v>6048</v>
      </c>
      <c r="T25" s="17">
        <f t="shared" si="0"/>
        <v>4838798</v>
      </c>
    </row>
    <row r="26" spans="1:20" x14ac:dyDescent="0.25">
      <c r="A26" s="6" t="s">
        <v>28</v>
      </c>
      <c r="B26" s="12">
        <v>6770115</v>
      </c>
      <c r="C26" s="12">
        <v>2141112</v>
      </c>
      <c r="D26" s="12">
        <v>105037</v>
      </c>
      <c r="E26" s="12">
        <v>0</v>
      </c>
      <c r="F26" s="12">
        <v>126874</v>
      </c>
      <c r="G26" s="12">
        <v>233466</v>
      </c>
      <c r="H26" s="12">
        <v>1916</v>
      </c>
      <c r="I26" s="12">
        <v>21569</v>
      </c>
      <c r="J26" s="10">
        <v>0</v>
      </c>
      <c r="K26" s="12">
        <v>331192</v>
      </c>
      <c r="L26" s="10">
        <v>150111</v>
      </c>
      <c r="M26" s="10">
        <v>70409</v>
      </c>
      <c r="N26" s="10">
        <v>669443</v>
      </c>
      <c r="O26" s="10">
        <v>144402</v>
      </c>
      <c r="P26" s="10">
        <v>0</v>
      </c>
      <c r="Q26" s="10">
        <v>1630367</v>
      </c>
      <c r="R26" s="10">
        <v>232906</v>
      </c>
      <c r="S26" s="10">
        <v>15828</v>
      </c>
      <c r="T26" s="17">
        <f t="shared" si="0"/>
        <v>12644747</v>
      </c>
    </row>
    <row r="27" spans="1:20" x14ac:dyDescent="0.25">
      <c r="A27" s="6" t="s">
        <v>29</v>
      </c>
      <c r="B27" s="12">
        <v>2368672</v>
      </c>
      <c r="C27" s="12">
        <v>749114</v>
      </c>
      <c r="D27" s="12">
        <v>36749</v>
      </c>
      <c r="E27" s="12">
        <v>0</v>
      </c>
      <c r="F27" s="12">
        <v>44389</v>
      </c>
      <c r="G27" s="12">
        <v>81077</v>
      </c>
      <c r="H27" s="12">
        <v>261</v>
      </c>
      <c r="I27" s="12">
        <v>7546</v>
      </c>
      <c r="J27" s="10">
        <v>0</v>
      </c>
      <c r="K27" s="12">
        <v>45181</v>
      </c>
      <c r="L27" s="10">
        <v>151071</v>
      </c>
      <c r="M27" s="10">
        <v>24451</v>
      </c>
      <c r="N27" s="10">
        <v>234219</v>
      </c>
      <c r="O27" s="10">
        <v>50522</v>
      </c>
      <c r="P27" s="10">
        <v>0</v>
      </c>
      <c r="Q27" s="10">
        <v>570419</v>
      </c>
      <c r="R27" s="10">
        <v>81487</v>
      </c>
      <c r="S27" s="10">
        <v>5497</v>
      </c>
      <c r="T27" s="17">
        <f t="shared" si="0"/>
        <v>4450655</v>
      </c>
    </row>
    <row r="28" spans="1:20" x14ac:dyDescent="0.25">
      <c r="A28" s="6" t="s">
        <v>30</v>
      </c>
      <c r="B28" s="12">
        <v>2779997</v>
      </c>
      <c r="C28" s="12">
        <v>879200</v>
      </c>
      <c r="D28" s="12">
        <v>43131</v>
      </c>
      <c r="E28" s="12">
        <v>0</v>
      </c>
      <c r="F28" s="12">
        <v>52098</v>
      </c>
      <c r="G28" s="12">
        <v>95298</v>
      </c>
      <c r="H28" s="12">
        <v>448</v>
      </c>
      <c r="I28" s="12">
        <v>8857</v>
      </c>
      <c r="J28" s="10">
        <v>0</v>
      </c>
      <c r="K28" s="12">
        <v>77526</v>
      </c>
      <c r="L28" s="10">
        <v>0</v>
      </c>
      <c r="M28" s="10">
        <v>28740</v>
      </c>
      <c r="N28" s="10">
        <v>274892</v>
      </c>
      <c r="O28" s="10">
        <v>59295</v>
      </c>
      <c r="P28" s="10">
        <v>0</v>
      </c>
      <c r="Q28" s="10">
        <v>669474</v>
      </c>
      <c r="R28" s="10">
        <v>95638</v>
      </c>
      <c r="S28" s="10">
        <v>6461</v>
      </c>
      <c r="T28" s="17">
        <f t="shared" si="0"/>
        <v>5071055</v>
      </c>
    </row>
    <row r="29" spans="1:20" x14ac:dyDescent="0.25">
      <c r="A29" s="6" t="s">
        <v>31</v>
      </c>
      <c r="B29" s="12">
        <v>3513153</v>
      </c>
      <c r="C29" s="12">
        <v>1111067</v>
      </c>
      <c r="D29" s="12">
        <v>54506</v>
      </c>
      <c r="E29" s="12">
        <v>0</v>
      </c>
      <c r="F29" s="12">
        <v>65837</v>
      </c>
      <c r="G29" s="12">
        <v>120902</v>
      </c>
      <c r="H29" s="12">
        <v>774</v>
      </c>
      <c r="I29" s="12">
        <v>11192</v>
      </c>
      <c r="J29" s="10">
        <v>0</v>
      </c>
      <c r="K29" s="12">
        <v>133871</v>
      </c>
      <c r="L29" s="10">
        <v>249257</v>
      </c>
      <c r="M29" s="10">
        <v>36462</v>
      </c>
      <c r="N29" s="10">
        <v>347388</v>
      </c>
      <c r="O29" s="10">
        <v>74933</v>
      </c>
      <c r="P29" s="10">
        <v>0</v>
      </c>
      <c r="Q29" s="10">
        <v>846031</v>
      </c>
      <c r="R29" s="10">
        <v>120860</v>
      </c>
      <c r="S29" s="10">
        <v>8197</v>
      </c>
      <c r="T29" s="17">
        <f t="shared" si="0"/>
        <v>6694430</v>
      </c>
    </row>
    <row r="30" spans="1:20" x14ac:dyDescent="0.25">
      <c r="A30" s="6" t="s">
        <v>32</v>
      </c>
      <c r="B30" s="12">
        <v>2176085</v>
      </c>
      <c r="C30" s="12">
        <v>688207</v>
      </c>
      <c r="D30" s="12">
        <v>33761</v>
      </c>
      <c r="E30" s="12">
        <v>0</v>
      </c>
      <c r="F30" s="12">
        <v>40780</v>
      </c>
      <c r="G30" s="12">
        <v>74800</v>
      </c>
      <c r="H30" s="12">
        <v>128</v>
      </c>
      <c r="I30" s="12">
        <v>6933</v>
      </c>
      <c r="J30" s="10">
        <v>0</v>
      </c>
      <c r="K30" s="12">
        <v>22163</v>
      </c>
      <c r="L30" s="10">
        <v>92192</v>
      </c>
      <c r="M30" s="10">
        <v>22558</v>
      </c>
      <c r="N30" s="10">
        <v>215176</v>
      </c>
      <c r="O30" s="10">
        <v>46414</v>
      </c>
      <c r="P30" s="10">
        <v>0</v>
      </c>
      <c r="Q30" s="10">
        <v>524041</v>
      </c>
      <c r="R30" s="10">
        <v>74862</v>
      </c>
      <c r="S30" s="10">
        <v>5071</v>
      </c>
      <c r="T30" s="17">
        <f t="shared" si="0"/>
        <v>4023171</v>
      </c>
    </row>
    <row r="31" spans="1:20" x14ac:dyDescent="0.25">
      <c r="A31" s="6" t="s">
        <v>33</v>
      </c>
      <c r="B31" s="12">
        <v>1579254</v>
      </c>
      <c r="C31" s="12">
        <v>499454</v>
      </c>
      <c r="D31" s="12">
        <v>24502</v>
      </c>
      <c r="E31" s="12">
        <v>0</v>
      </c>
      <c r="F31" s="12">
        <v>29596</v>
      </c>
      <c r="G31" s="12">
        <v>54062</v>
      </c>
      <c r="H31" s="12">
        <v>221</v>
      </c>
      <c r="I31" s="12">
        <v>5031</v>
      </c>
      <c r="J31" s="10">
        <v>0</v>
      </c>
      <c r="K31" s="12">
        <v>38157</v>
      </c>
      <c r="L31" s="10">
        <v>352</v>
      </c>
      <c r="M31" s="10">
        <v>16306</v>
      </c>
      <c r="N31" s="10">
        <v>156160</v>
      </c>
      <c r="O31" s="10">
        <v>33684</v>
      </c>
      <c r="P31" s="10">
        <v>0</v>
      </c>
      <c r="Q31" s="10">
        <v>380313</v>
      </c>
      <c r="R31" s="10">
        <v>54330</v>
      </c>
      <c r="S31" s="10">
        <v>3665</v>
      </c>
      <c r="T31" s="17">
        <f t="shared" si="0"/>
        <v>2875087</v>
      </c>
    </row>
    <row r="32" spans="1:20" x14ac:dyDescent="0.25">
      <c r="A32" s="6" t="s">
        <v>34</v>
      </c>
      <c r="B32" s="12">
        <v>2384866</v>
      </c>
      <c r="C32" s="12">
        <v>754236</v>
      </c>
      <c r="D32" s="12">
        <v>37001</v>
      </c>
      <c r="E32" s="12">
        <v>0</v>
      </c>
      <c r="F32" s="12">
        <v>44693</v>
      </c>
      <c r="G32" s="12">
        <v>81643</v>
      </c>
      <c r="H32" s="12">
        <v>118</v>
      </c>
      <c r="I32" s="12">
        <v>7598</v>
      </c>
      <c r="J32" s="10">
        <v>0</v>
      </c>
      <c r="K32" s="12">
        <v>20434</v>
      </c>
      <c r="L32" s="10">
        <v>191045</v>
      </c>
      <c r="M32" s="10">
        <v>24622</v>
      </c>
      <c r="N32" s="10">
        <v>235821</v>
      </c>
      <c r="O32" s="10">
        <v>50867</v>
      </c>
      <c r="P32" s="10">
        <v>0</v>
      </c>
      <c r="Q32" s="10">
        <v>574319</v>
      </c>
      <c r="R32" s="10">
        <v>82044</v>
      </c>
      <c r="S32" s="10">
        <v>5535</v>
      </c>
      <c r="T32" s="17">
        <f t="shared" si="0"/>
        <v>4494842</v>
      </c>
    </row>
    <row r="33" spans="1:20" x14ac:dyDescent="0.25">
      <c r="A33" s="6" t="s">
        <v>35</v>
      </c>
      <c r="B33" s="12">
        <v>3649835</v>
      </c>
      <c r="C33" s="12">
        <v>1154294</v>
      </c>
      <c r="D33" s="12">
        <v>56626</v>
      </c>
      <c r="E33" s="12">
        <v>0</v>
      </c>
      <c r="F33" s="12">
        <v>68399</v>
      </c>
      <c r="G33" s="12">
        <v>123410</v>
      </c>
      <c r="H33" s="12">
        <v>859</v>
      </c>
      <c r="I33" s="12">
        <v>11628</v>
      </c>
      <c r="J33" s="10">
        <v>0</v>
      </c>
      <c r="K33" s="12">
        <v>148596</v>
      </c>
      <c r="L33" s="10">
        <v>0</v>
      </c>
      <c r="M33" s="10">
        <v>37218</v>
      </c>
      <c r="N33" s="10">
        <v>360903</v>
      </c>
      <c r="O33" s="10">
        <v>77848</v>
      </c>
      <c r="P33" s="10">
        <v>0</v>
      </c>
      <c r="Q33" s="10">
        <v>878947</v>
      </c>
      <c r="R33" s="10">
        <v>125562</v>
      </c>
      <c r="S33" s="10">
        <v>8367</v>
      </c>
      <c r="T33" s="17">
        <f t="shared" si="0"/>
        <v>6702492</v>
      </c>
    </row>
    <row r="34" spans="1:20" x14ac:dyDescent="0.25">
      <c r="A34" s="6" t="s">
        <v>36</v>
      </c>
      <c r="B34" s="12">
        <v>2840947</v>
      </c>
      <c r="C34" s="12">
        <v>898476</v>
      </c>
      <c r="D34" s="12">
        <v>44076</v>
      </c>
      <c r="E34" s="12">
        <v>0</v>
      </c>
      <c r="F34" s="12">
        <v>53240</v>
      </c>
      <c r="G34" s="12">
        <v>97093</v>
      </c>
      <c r="H34" s="12">
        <v>558</v>
      </c>
      <c r="I34" s="12">
        <v>9051</v>
      </c>
      <c r="J34" s="10">
        <v>0</v>
      </c>
      <c r="K34" s="12">
        <v>96509</v>
      </c>
      <c r="L34" s="10">
        <v>0</v>
      </c>
      <c r="M34" s="10">
        <v>29282</v>
      </c>
      <c r="N34" s="10">
        <v>280919</v>
      </c>
      <c r="O34" s="10">
        <v>60595</v>
      </c>
      <c r="P34" s="10">
        <v>0</v>
      </c>
      <c r="Q34" s="10">
        <v>684152</v>
      </c>
      <c r="R34" s="10">
        <v>97735</v>
      </c>
      <c r="S34" s="10">
        <v>6583</v>
      </c>
      <c r="T34" s="17">
        <f t="shared" si="0"/>
        <v>5199216</v>
      </c>
    </row>
    <row r="35" spans="1:20" x14ac:dyDescent="0.25">
      <c r="A35" s="6" t="s">
        <v>37</v>
      </c>
      <c r="B35" s="12">
        <v>2430661</v>
      </c>
      <c r="C35" s="12">
        <v>768719</v>
      </c>
      <c r="D35" s="12">
        <v>37711</v>
      </c>
      <c r="E35" s="12">
        <v>0</v>
      </c>
      <c r="F35" s="12">
        <v>45551</v>
      </c>
      <c r="G35" s="12">
        <v>82618</v>
      </c>
      <c r="H35" s="12">
        <v>292</v>
      </c>
      <c r="I35" s="12">
        <v>7744</v>
      </c>
      <c r="J35" s="10">
        <v>0</v>
      </c>
      <c r="K35" s="12">
        <v>50513</v>
      </c>
      <c r="L35" s="10">
        <v>212542</v>
      </c>
      <c r="M35" s="10">
        <v>24916</v>
      </c>
      <c r="N35" s="10">
        <v>240349</v>
      </c>
      <c r="O35" s="10">
        <v>51844</v>
      </c>
      <c r="P35" s="10">
        <v>0</v>
      </c>
      <c r="Q35" s="10">
        <v>585348</v>
      </c>
      <c r="R35" s="10">
        <v>83620</v>
      </c>
      <c r="S35" s="10">
        <v>5601</v>
      </c>
      <c r="T35" s="17">
        <f t="shared" si="0"/>
        <v>4628029</v>
      </c>
    </row>
    <row r="36" spans="1:20" x14ac:dyDescent="0.25">
      <c r="A36" s="6" t="s">
        <v>38</v>
      </c>
      <c r="B36" s="12">
        <v>2366234</v>
      </c>
      <c r="C36" s="12">
        <v>748343</v>
      </c>
      <c r="D36" s="12">
        <v>36711</v>
      </c>
      <c r="E36" s="12">
        <v>0</v>
      </c>
      <c r="F36" s="12">
        <v>44344</v>
      </c>
      <c r="G36" s="12">
        <v>80994</v>
      </c>
      <c r="H36" s="12">
        <v>198</v>
      </c>
      <c r="I36" s="12">
        <v>7539</v>
      </c>
      <c r="J36" s="10">
        <v>0</v>
      </c>
      <c r="K36" s="12">
        <v>34196</v>
      </c>
      <c r="L36" s="10">
        <v>0</v>
      </c>
      <c r="M36" s="10">
        <v>24426</v>
      </c>
      <c r="N36" s="10">
        <v>233978</v>
      </c>
      <c r="O36" s="10">
        <v>50470</v>
      </c>
      <c r="P36" s="10">
        <v>0</v>
      </c>
      <c r="Q36" s="10">
        <v>569832</v>
      </c>
      <c r="R36" s="10">
        <v>81403</v>
      </c>
      <c r="S36" s="10">
        <v>5491</v>
      </c>
      <c r="T36" s="17">
        <f t="shared" si="0"/>
        <v>4284159</v>
      </c>
    </row>
    <row r="37" spans="1:20" x14ac:dyDescent="0.25">
      <c r="A37" s="6" t="s">
        <v>39</v>
      </c>
      <c r="B37" s="12">
        <v>4636411</v>
      </c>
      <c r="C37" s="12">
        <v>1466308</v>
      </c>
      <c r="D37" s="12">
        <v>71933</v>
      </c>
      <c r="E37" s="12">
        <v>0</v>
      </c>
      <c r="F37" s="12">
        <v>86887</v>
      </c>
      <c r="G37" s="12">
        <v>158906</v>
      </c>
      <c r="H37" s="12">
        <v>1138</v>
      </c>
      <c r="I37" s="12">
        <v>14771</v>
      </c>
      <c r="J37" s="10">
        <v>0</v>
      </c>
      <c r="K37" s="12">
        <v>196714</v>
      </c>
      <c r="L37" s="10">
        <v>738792</v>
      </c>
      <c r="M37" s="10">
        <v>47923</v>
      </c>
      <c r="N37" s="10">
        <v>458458</v>
      </c>
      <c r="O37" s="10">
        <v>98891</v>
      </c>
      <c r="P37" s="10">
        <v>0</v>
      </c>
      <c r="Q37" s="10">
        <v>1116532</v>
      </c>
      <c r="R37" s="10">
        <v>159502</v>
      </c>
      <c r="S37" s="10">
        <v>10773</v>
      </c>
      <c r="T37" s="17">
        <f t="shared" si="0"/>
        <v>9263939</v>
      </c>
    </row>
    <row r="38" spans="1:20" x14ac:dyDescent="0.25">
      <c r="A38" s="6" t="s">
        <v>53</v>
      </c>
      <c r="B38" s="12">
        <v>1584454</v>
      </c>
      <c r="C38" s="12">
        <v>501098</v>
      </c>
      <c r="D38" s="12">
        <v>24582</v>
      </c>
      <c r="E38" s="12">
        <v>0</v>
      </c>
      <c r="F38" s="12">
        <v>29693</v>
      </c>
      <c r="G38" s="12">
        <v>53783</v>
      </c>
      <c r="H38" s="12">
        <v>412</v>
      </c>
      <c r="I38" s="12">
        <v>5048</v>
      </c>
      <c r="J38" s="10">
        <v>0</v>
      </c>
      <c r="K38" s="12">
        <v>71239</v>
      </c>
      <c r="L38" s="10">
        <v>0</v>
      </c>
      <c r="M38" s="10">
        <v>16218</v>
      </c>
      <c r="N38" s="10">
        <v>156674</v>
      </c>
      <c r="O38" s="10">
        <v>33795</v>
      </c>
      <c r="P38" s="10">
        <v>0</v>
      </c>
      <c r="Q38" s="10">
        <v>381566</v>
      </c>
      <c r="R38" s="10">
        <v>54509</v>
      </c>
      <c r="S38" s="10">
        <v>3646</v>
      </c>
      <c r="T38" s="17">
        <f t="shared" si="0"/>
        <v>2916717</v>
      </c>
    </row>
    <row r="39" spans="1:20" x14ac:dyDescent="0.25">
      <c r="A39" s="6" t="s">
        <v>40</v>
      </c>
      <c r="B39" s="12">
        <v>6405914</v>
      </c>
      <c r="C39" s="12">
        <v>2025930</v>
      </c>
      <c r="D39" s="12">
        <v>99386</v>
      </c>
      <c r="E39" s="12">
        <v>0</v>
      </c>
      <c r="F39" s="12">
        <v>120048</v>
      </c>
      <c r="G39" s="12">
        <v>213314</v>
      </c>
      <c r="H39" s="12">
        <v>1694</v>
      </c>
      <c r="I39" s="12">
        <v>20409</v>
      </c>
      <c r="J39" s="10">
        <v>0</v>
      </c>
      <c r="K39" s="12">
        <v>292830</v>
      </c>
      <c r="L39" s="10">
        <v>0</v>
      </c>
      <c r="M39" s="10">
        <v>64332</v>
      </c>
      <c r="N39" s="10">
        <v>633430</v>
      </c>
      <c r="O39" s="10">
        <v>136633</v>
      </c>
      <c r="P39" s="10">
        <v>0</v>
      </c>
      <c r="Q39" s="10">
        <v>1542661</v>
      </c>
      <c r="R39" s="10">
        <v>220377</v>
      </c>
      <c r="S39" s="10">
        <v>14462</v>
      </c>
      <c r="T39" s="17">
        <f t="shared" si="0"/>
        <v>11791420</v>
      </c>
    </row>
    <row r="40" spans="1:20" x14ac:dyDescent="0.25">
      <c r="A40" s="6" t="s">
        <v>41</v>
      </c>
      <c r="B40" s="12">
        <v>3811511</v>
      </c>
      <c r="C40" s="12">
        <v>1205426</v>
      </c>
      <c r="D40" s="12">
        <v>59135</v>
      </c>
      <c r="E40" s="12">
        <v>0</v>
      </c>
      <c r="F40" s="12">
        <v>71429</v>
      </c>
      <c r="G40" s="12">
        <v>127101</v>
      </c>
      <c r="H40" s="12">
        <v>868</v>
      </c>
      <c r="I40" s="12">
        <v>12143</v>
      </c>
      <c r="J40" s="10">
        <v>0</v>
      </c>
      <c r="K40" s="12">
        <v>150139</v>
      </c>
      <c r="L40" s="10">
        <v>145669</v>
      </c>
      <c r="M40" s="10">
        <v>38331</v>
      </c>
      <c r="N40" s="10">
        <v>376890</v>
      </c>
      <c r="O40" s="10">
        <v>81297</v>
      </c>
      <c r="P40" s="10">
        <v>0</v>
      </c>
      <c r="Q40" s="10">
        <v>917881</v>
      </c>
      <c r="R40" s="10">
        <v>131124</v>
      </c>
      <c r="S40" s="10">
        <v>8617</v>
      </c>
      <c r="T40" s="17">
        <f t="shared" si="0"/>
        <v>7137561</v>
      </c>
    </row>
    <row r="41" spans="1:20" x14ac:dyDescent="0.25">
      <c r="A41" s="6" t="s">
        <v>42</v>
      </c>
      <c r="B41" s="12">
        <v>2633086</v>
      </c>
      <c r="C41" s="12">
        <v>832738</v>
      </c>
      <c r="D41" s="12">
        <v>40852</v>
      </c>
      <c r="E41" s="12">
        <v>0</v>
      </c>
      <c r="F41" s="12">
        <v>49345</v>
      </c>
      <c r="G41" s="12">
        <v>91828</v>
      </c>
      <c r="H41" s="12">
        <v>596</v>
      </c>
      <c r="I41" s="12">
        <v>8389</v>
      </c>
      <c r="J41" s="10">
        <v>0</v>
      </c>
      <c r="K41" s="12">
        <v>103111</v>
      </c>
      <c r="L41" s="10">
        <v>266527</v>
      </c>
      <c r="M41" s="10">
        <v>27694</v>
      </c>
      <c r="N41" s="10">
        <v>260365</v>
      </c>
      <c r="O41" s="10">
        <v>56162</v>
      </c>
      <c r="P41" s="10">
        <v>0</v>
      </c>
      <c r="Q41" s="10">
        <v>634095</v>
      </c>
      <c r="R41" s="10">
        <v>90584</v>
      </c>
      <c r="S41" s="10">
        <v>6226</v>
      </c>
      <c r="T41" s="17">
        <f t="shared" si="0"/>
        <v>5101598</v>
      </c>
    </row>
    <row r="42" spans="1:20" x14ac:dyDescent="0.25">
      <c r="A42" s="6" t="s">
        <v>43</v>
      </c>
      <c r="B42" s="12">
        <v>2137896</v>
      </c>
      <c r="C42" s="12">
        <v>676129</v>
      </c>
      <c r="D42" s="12">
        <v>33169</v>
      </c>
      <c r="E42" s="12">
        <v>0</v>
      </c>
      <c r="F42" s="12">
        <v>40065</v>
      </c>
      <c r="G42" s="12">
        <v>73268</v>
      </c>
      <c r="H42" s="12">
        <v>155</v>
      </c>
      <c r="I42" s="12">
        <v>6811</v>
      </c>
      <c r="J42" s="10">
        <v>0</v>
      </c>
      <c r="K42" s="12">
        <v>26719</v>
      </c>
      <c r="L42" s="10">
        <v>0</v>
      </c>
      <c r="M42" s="10">
        <v>22096</v>
      </c>
      <c r="N42" s="10">
        <v>211400</v>
      </c>
      <c r="O42" s="10">
        <v>45600</v>
      </c>
      <c r="P42" s="10">
        <v>0</v>
      </c>
      <c r="Q42" s="10">
        <v>514844</v>
      </c>
      <c r="R42" s="10">
        <v>73548</v>
      </c>
      <c r="S42" s="10">
        <v>4967</v>
      </c>
      <c r="T42" s="17">
        <f t="shared" si="0"/>
        <v>3866667</v>
      </c>
    </row>
    <row r="43" spans="1:20" ht="15.75" thickBot="1" x14ac:dyDescent="0.3">
      <c r="A43" s="7" t="s">
        <v>44</v>
      </c>
      <c r="B43" s="13">
        <f>SUM(B7:B42)</f>
        <v>139766714</v>
      </c>
      <c r="C43" s="13">
        <f t="shared" ref="C43:T43" si="1">SUM(C7:C42)</f>
        <v>44202519</v>
      </c>
      <c r="D43" s="13">
        <f t="shared" si="1"/>
        <v>2168446</v>
      </c>
      <c r="E43" s="13">
        <f t="shared" si="1"/>
        <v>0</v>
      </c>
      <c r="F43" s="13">
        <f t="shared" si="1"/>
        <v>2619261</v>
      </c>
      <c r="G43" s="13">
        <f t="shared" si="1"/>
        <v>4786586</v>
      </c>
      <c r="H43" s="13">
        <f t="shared" si="1"/>
        <v>31399</v>
      </c>
      <c r="I43" s="13">
        <f t="shared" si="1"/>
        <v>445283</v>
      </c>
      <c r="J43" s="13">
        <f>SUM(J7:J42)</f>
        <v>0</v>
      </c>
      <c r="K43" s="13">
        <f t="shared" si="1"/>
        <v>5428887</v>
      </c>
      <c r="L43" s="13">
        <f t="shared" si="1"/>
        <v>9533639</v>
      </c>
      <c r="M43" s="13">
        <f t="shared" si="1"/>
        <v>1443547</v>
      </c>
      <c r="N43" s="13">
        <f t="shared" si="1"/>
        <v>13820429</v>
      </c>
      <c r="O43" s="13">
        <f t="shared" si="1"/>
        <v>2981119</v>
      </c>
      <c r="P43" s="13">
        <f t="shared" si="1"/>
        <v>0</v>
      </c>
      <c r="Q43" s="13">
        <f t="shared" si="1"/>
        <v>33658368</v>
      </c>
      <c r="R43" s="13">
        <f t="shared" si="1"/>
        <v>4808269</v>
      </c>
      <c r="S43" s="13">
        <f t="shared" si="1"/>
        <v>324515</v>
      </c>
      <c r="T43" s="18">
        <f t="shared" si="1"/>
        <v>266018981</v>
      </c>
    </row>
    <row r="44" spans="1:20" ht="15.75" thickTop="1" x14ac:dyDescent="0.25">
      <c r="A44" s="8"/>
      <c r="B44" s="15"/>
      <c r="C44" s="15"/>
      <c r="D44" s="15"/>
      <c r="E44" s="15"/>
      <c r="F44" s="15"/>
      <c r="G44" s="15"/>
      <c r="H44" s="15"/>
      <c r="I44" s="15"/>
      <c r="J44" s="16"/>
      <c r="K44" s="15"/>
      <c r="L44" s="16"/>
      <c r="M44" s="16"/>
      <c r="N44" s="16"/>
      <c r="O44" s="16"/>
      <c r="P44" s="16"/>
      <c r="Q44" s="16"/>
      <c r="R44" s="16"/>
      <c r="S44" s="16"/>
      <c r="T44" s="16"/>
    </row>
    <row r="47" spans="1:20" s="20" customFormat="1" x14ac:dyDescent="0.25"/>
    <row r="48" spans="1:20" s="20" customFormat="1" x14ac:dyDescent="0.25"/>
    <row r="49" s="20" customFormat="1" x14ac:dyDescent="0.25"/>
    <row r="50" s="20" customFormat="1" x14ac:dyDescent="0.25"/>
    <row r="51" s="20" customFormat="1" x14ac:dyDescent="0.25"/>
    <row r="52" s="20" customFormat="1" x14ac:dyDescent="0.25"/>
    <row r="53" s="20" customFormat="1" x14ac:dyDescent="0.25"/>
    <row r="54" s="20" customFormat="1" x14ac:dyDescent="0.25"/>
    <row r="55" s="20" customFormat="1" x14ac:dyDescent="0.25"/>
    <row r="56" s="20" customFormat="1" x14ac:dyDescent="0.25"/>
  </sheetData>
  <mergeCells count="2">
    <mergeCell ref="N5:P5"/>
    <mergeCell ref="Q5:S5"/>
  </mergeCells>
  <pageMargins left="0" right="0.15748031496062992" top="1.3779527559055118" bottom="0.74803149606299213" header="0.62992125984251968" footer="0.31496062992125984"/>
  <pageSetup paperSize="300" scale="3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ANEXO III</vt:lpstr>
      <vt:lpstr>ANEXO VII OCTUBRE</vt:lpstr>
      <vt:lpstr>ANEXO VII NOVIEMBRE</vt:lpstr>
      <vt:lpstr>ANEXO VII DICIEMBRE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RCBARRERA</dc:creator>
  <cp:lastModifiedBy>usuario</cp:lastModifiedBy>
  <cp:lastPrinted>2021-01-08T23:18:52Z</cp:lastPrinted>
  <dcterms:created xsi:type="dcterms:W3CDTF">2014-04-11T21:27:33Z</dcterms:created>
  <dcterms:modified xsi:type="dcterms:W3CDTF">2021-01-12T00:23:50Z</dcterms:modified>
</cp:coreProperties>
</file>