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3\PARTICIPACIONES 2023\11. CALCULO DE PARTICIPACIONES 2023\PUBLICACIONES TRIMESTRALES 2023\"/>
    </mc:Choice>
  </mc:AlternateContent>
  <xr:revisionPtr revIDLastSave="0" documentId="13_ncr:1_{20DB338A-1820-44A0-9720-F146211D53C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81029"/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4" i="1" s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O44" i="8"/>
  <c r="N44" i="8"/>
  <c r="M44" i="8"/>
  <c r="L44" i="8"/>
  <c r="K44" i="8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M44" i="7"/>
  <c r="L44" i="7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M44" i="4"/>
  <c r="L44" i="4"/>
  <c r="O44" i="1" l="1"/>
  <c r="N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44" i="1" l="1"/>
  <c r="J44" i="8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44" i="7"/>
  <c r="K44" i="4"/>
  <c r="L44" i="1" l="1"/>
  <c r="N44" i="4"/>
  <c r="K44" i="1"/>
  <c r="E11" i="1"/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B39" i="1"/>
  <c r="B17" i="1"/>
  <c r="B12" i="1"/>
  <c r="P17" i="1" l="1"/>
  <c r="P12" i="1"/>
  <c r="P39" i="1"/>
  <c r="I8" i="1"/>
  <c r="I9" i="1"/>
  <c r="I10" i="1"/>
  <c r="I11" i="1"/>
  <c r="I41" i="1"/>
  <c r="I42" i="1"/>
  <c r="I43" i="1"/>
  <c r="J44" i="7" l="1"/>
  <c r="J44" i="4"/>
  <c r="I44" i="8" l="1"/>
  <c r="I44" i="7" l="1"/>
  <c r="I44" i="1"/>
  <c r="I44" i="4" l="1"/>
  <c r="H44" i="7" l="1"/>
  <c r="H44" i="8"/>
  <c r="H44" i="4"/>
  <c r="H43" i="1"/>
  <c r="G43" i="1"/>
  <c r="F43" i="1"/>
  <c r="D43" i="1"/>
  <c r="C43" i="1"/>
  <c r="B43" i="1"/>
  <c r="H42" i="1"/>
  <c r="F42" i="1"/>
  <c r="D42" i="1"/>
  <c r="C42" i="1"/>
  <c r="B42" i="1"/>
  <c r="P42" i="1" s="1"/>
  <c r="H41" i="1"/>
  <c r="F41" i="1"/>
  <c r="D41" i="1"/>
  <c r="C41" i="1"/>
  <c r="B41" i="1"/>
  <c r="F40" i="1"/>
  <c r="B40" i="1"/>
  <c r="P40" i="1" s="1"/>
  <c r="B38" i="1"/>
  <c r="P38" i="1" s="1"/>
  <c r="B37" i="1"/>
  <c r="P37" i="1" s="1"/>
  <c r="B36" i="1"/>
  <c r="P36" i="1" s="1"/>
  <c r="B35" i="1"/>
  <c r="P35" i="1" s="1"/>
  <c r="B34" i="1"/>
  <c r="P34" i="1" s="1"/>
  <c r="B33" i="1"/>
  <c r="P33" i="1" s="1"/>
  <c r="B32" i="1"/>
  <c r="P32" i="1" s="1"/>
  <c r="B31" i="1"/>
  <c r="P31" i="1" s="1"/>
  <c r="B30" i="1"/>
  <c r="P30" i="1" s="1"/>
  <c r="B29" i="1"/>
  <c r="P29" i="1" s="1"/>
  <c r="B28" i="1"/>
  <c r="P28" i="1" s="1"/>
  <c r="B27" i="1"/>
  <c r="P27" i="1" s="1"/>
  <c r="B26" i="1"/>
  <c r="P26" i="1" s="1"/>
  <c r="B25" i="1"/>
  <c r="P25" i="1" s="1"/>
  <c r="B24" i="1"/>
  <c r="P24" i="1" s="1"/>
  <c r="B23" i="1"/>
  <c r="P23" i="1" s="1"/>
  <c r="B22" i="1"/>
  <c r="P22" i="1" s="1"/>
  <c r="B21" i="1"/>
  <c r="P21" i="1" s="1"/>
  <c r="B20" i="1"/>
  <c r="P20" i="1" s="1"/>
  <c r="B19" i="1"/>
  <c r="P19" i="1" s="1"/>
  <c r="B18" i="1"/>
  <c r="P18" i="1" s="1"/>
  <c r="B16" i="1"/>
  <c r="P16" i="1" s="1"/>
  <c r="B15" i="1"/>
  <c r="P15" i="1" s="1"/>
  <c r="B14" i="1"/>
  <c r="P14" i="1" s="1"/>
  <c r="B13" i="1"/>
  <c r="P13" i="1" s="1"/>
  <c r="G11" i="1"/>
  <c r="F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P8" i="1" s="1"/>
  <c r="G44" i="8"/>
  <c r="F44" i="8"/>
  <c r="E44" i="8"/>
  <c r="D44" i="8"/>
  <c r="C44" i="8"/>
  <c r="B44" i="8"/>
  <c r="G44" i="7"/>
  <c r="F44" i="7"/>
  <c r="E44" i="7"/>
  <c r="D44" i="7"/>
  <c r="C44" i="7"/>
  <c r="B44" i="7"/>
  <c r="G44" i="4"/>
  <c r="F44" i="4"/>
  <c r="E44" i="4"/>
  <c r="D44" i="4"/>
  <c r="C44" i="4"/>
  <c r="B44" i="4"/>
  <c r="P41" i="1" l="1"/>
  <c r="P11" i="1"/>
  <c r="P10" i="1"/>
  <c r="P9" i="1"/>
  <c r="P44" i="1" s="1"/>
  <c r="P43" i="1"/>
  <c r="P44" i="8"/>
  <c r="H44" i="1"/>
  <c r="N44" i="7"/>
  <c r="F44" i="1"/>
  <c r="E44" i="1"/>
  <c r="D44" i="1"/>
  <c r="B44" i="1"/>
  <c r="G44" i="1"/>
  <c r="C44" i="1"/>
</calcChain>
</file>

<file path=xl/sharedStrings.xml><?xml version="1.0" encoding="utf-8"?>
<sst xmlns="http://schemas.openxmlformats.org/spreadsheetml/2006/main" count="228" uniqueCount="73">
  <si>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</si>
  <si>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</si>
  <si>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</si>
  <si>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</si>
  <si>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</si>
  <si>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</si>
  <si>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</si>
  <si>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</si>
  <si>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</si>
  <si>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</si>
  <si>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</si>
  <si>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</si>
  <si>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</si>
  <si>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</si>
  <si>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</si>
  <si>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</si>
  <si>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</si>
  <si>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</si>
  <si>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</si>
  <si>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</si>
  <si>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</si>
  <si>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</si>
  <si>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</si>
  <si>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</si>
  <si>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</si>
  <si>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</si>
  <si>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</si>
  <si>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</si>
  <si>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</si>
  <si>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</si>
  <si>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</si>
  <si>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</si>
  <si>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</si>
  <si>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</si>
  <si>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</si>
  <si>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</si>
  <si>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</si>
  <si>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</si>
  <si>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</si>
  <si>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</si>
  <si>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</si>
  <si>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</si>
  <si>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</si>
  <si>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</si>
  <si>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</si>
  <si>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</si>
  <si>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</si>
  <si>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</si>
  <si>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</si>
  <si>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</si>
  <si>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</si>
  <si>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</si>
  <si>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SEPTIEMBRE</t>
  </si>
  <si>
    <t>PARTICIPACIONES DE
GASOLINA Y DIESEL OCTUBRE</t>
  </si>
  <si>
    <t>PARTICIPACIONES DE
GASOLINA Y DIESEL NOVIEMBRE</t>
  </si>
  <si>
    <t>ISR ENAJENACION SEPTIEMBRE</t>
  </si>
  <si>
    <t xml:space="preserve">ISR ENAJENACIÓN OCTUBRE </t>
  </si>
  <si>
    <t>ISR ENAJENACIÓN</t>
  </si>
  <si>
    <t>ISR ENAJENACIÓN NOVIEMBRE</t>
  </si>
  <si>
    <t>PARTICIPACIONES DE FONDO DE COMPENSACION DE
GASOLINA Y DIESEL</t>
  </si>
  <si>
    <t xml:space="preserve">PARTICIPACIONES DE FONDO DE COMPENSACION DEL MES DE NOVIEMBRE </t>
  </si>
  <si>
    <t>EN EL CUARTO TRIMESTRE DEL EJERCICIO FISCAL 2023</t>
  </si>
  <si>
    <t>EN EL MES DE OCTUBRE DEL EJERCICIO 2023</t>
  </si>
  <si>
    <t>EN EL MES DE NOVIEMBRE DEL EJERCICIO 2023</t>
  </si>
  <si>
    <t>EN EL MES DE DICIEMBRE DEL EJERCICIO 2023</t>
  </si>
  <si>
    <t>F.G.P.</t>
  </si>
  <si>
    <t>F.F.M.</t>
  </si>
  <si>
    <t>F.E.I.E.F. Septiembre 2023</t>
  </si>
  <si>
    <t>F.E.I.E.F. Octubre 2023</t>
  </si>
  <si>
    <t>FOFIR</t>
  </si>
  <si>
    <t>F.E.I.E.F. DICIEMBRE Y DIFERENCIAS DEL 4TO. TRIMESTRE 2023</t>
  </si>
  <si>
    <t>ZACUALPAN DE AMILPAS</t>
  </si>
  <si>
    <t>F.E.I.E.F.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</si>
</sst>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S46"/>
  <sheetViews>
    <sheetView topLeftCell="A29" zoomScale="90" zoomScaleNormal="90" workbookViewId="0">
      <selection activeCell="F47" sqref="F47"/>
    </sheetView>
  </sheetViews>
  <sheetFormatPr baseColWidth="10" defaultRowHeight="15" x14ac:dyDescent="0.25"/>
  <cols>
    <col min="1" max="1" width="23.42578125" customWidth="1"/>
    <col min="2" max="5" width="21" customWidth="1"/>
    <col min="6" max="8" width="23.42578125" customWidth="1"/>
    <col min="9" max="16" width="21.140625" customWidth="1"/>
  </cols>
  <sheetData>
    <row r="1" spans="1:19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9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4.75" customHeight="1" x14ac:dyDescent="0.25">
      <c r="A6" s="27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46</v>
      </c>
      <c r="J6" s="22" t="s">
        <v>59</v>
      </c>
      <c r="K6" s="22" t="s">
        <v>47</v>
      </c>
      <c r="L6" s="22" t="s">
        <v>57</v>
      </c>
      <c r="M6" s="24" t="s">
        <v>72</v>
      </c>
      <c r="N6" s="25"/>
      <c r="O6" s="26"/>
      <c r="P6" s="27" t="s">
        <v>9</v>
      </c>
    </row>
    <row r="7" spans="1:19" s="1" customFormat="1" ht="50.25" customHeight="1" x14ac:dyDescent="0.25">
      <c r="A7" s="28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65</v>
      </c>
      <c r="N7" s="3" t="s">
        <v>66</v>
      </c>
      <c r="O7" s="3" t="s">
        <v>69</v>
      </c>
      <c r="P7" s="28"/>
    </row>
    <row r="8" spans="1:19" ht="21" customHeight="1" x14ac:dyDescent="0.25">
      <c r="A8" s="6" t="s">
        <v>10</v>
      </c>
      <c r="B8" s="9">
        <f>SUM('ANEXO VII OCTUBRE'!B8+'ANEXO VII NOVIEMBRE'!B8+'ANEXO VII DICIEMBRE'!B8)</f>
        <v>8650095</v>
      </c>
      <c r="C8" s="9">
        <f>SUM('ANEXO VII OCTUBRE'!C8+'ANEXO VII NOVIEMBRE'!C8+'ANEXO VII DICIEMBRE'!C8)</f>
        <v>2346211</v>
      </c>
      <c r="D8" s="9">
        <f>SUM('ANEXO VII OCTUBRE'!D8+'ANEXO VII NOVIEMBRE'!D8+'ANEXO VII DICIEMBRE'!D8)</f>
        <v>224449</v>
      </c>
      <c r="E8" s="9">
        <f>SUM('ANEXO VII OCTUBRE'!E8+'ANEXO VII NOVIEMBRE'!E8+'ANEXO VII DICIEMBRE'!E8)</f>
        <v>168833</v>
      </c>
      <c r="F8" s="9">
        <f>SUM('ANEXO VII OCTUBRE'!F8+'ANEXO VII NOVIEMBRE'!F8+'ANEXO VII DICIEMBRE'!F8)</f>
        <v>219205</v>
      </c>
      <c r="G8" s="9">
        <f>SUM('ANEXO VII OCTUBRE'!G8+'ANEXO VII NOVIEMBRE'!G8+'ANEXO VII DICIEMBRE'!G8)</f>
        <v>27141</v>
      </c>
      <c r="H8" s="10">
        <f>SUM('ANEXO VII OCTUBRE'!H8+'ANEXO VII NOVIEMBRE'!H8+'ANEXO VII DICIEMBRE'!H8)</f>
        <v>177471</v>
      </c>
      <c r="I8" s="10">
        <f>SUM('ANEXO VII OCTUBRE'!I8+'ANEXO VII NOVIEMBRE'!I8+'ANEXO VII DICIEMBRE'!I8)</f>
        <v>161328</v>
      </c>
      <c r="J8" s="10">
        <f>'ANEXO VII DICIEMBRE'!J8</f>
        <v>71334</v>
      </c>
      <c r="K8" s="10">
        <f>+'ANEXO VII OCTUBRE'!J8+'ANEXO VII NOVIEMBRE'!J8+'ANEXO VII DICIEMBRE'!K8</f>
        <v>0</v>
      </c>
      <c r="L8" s="10">
        <f>'ANEXO VII OCTUBRE'!K8+'ANEXO VII NOVIEMBRE'!K8+'ANEXO VII DICIEMBRE'!L8</f>
        <v>56556</v>
      </c>
      <c r="M8" s="10">
        <f>'ANEXO VII OCTUBRE'!L8+'ANEXO VII NOVIEMBRE'!L8+'ANEXO VII DICIEMBRE'!M8</f>
        <v>678448</v>
      </c>
      <c r="N8" s="10">
        <f>'ANEXO VII OCTUBRE'!M8+'ANEXO VII NOVIEMBRE'!M8+'ANEXO VII DICIEMBRE'!N8</f>
        <v>124216</v>
      </c>
      <c r="O8" s="10">
        <f>'ANEXO VII DICIEMBRE'!O8</f>
        <v>1146</v>
      </c>
      <c r="P8" s="11">
        <f>SUM(B8:O8)</f>
        <v>12906433</v>
      </c>
      <c r="S8" s="19"/>
    </row>
    <row r="9" spans="1:19" x14ac:dyDescent="0.25">
      <c r="A9" s="6" t="s">
        <v>11</v>
      </c>
      <c r="B9" s="12">
        <f>SUM('ANEXO VII OCTUBRE'!B9+'ANEXO VII NOVIEMBRE'!B9+'ANEXO VII DICIEMBRE'!B9)</f>
        <v>11749950</v>
      </c>
      <c r="C9" s="12">
        <f>SUM('ANEXO VII OCTUBRE'!C9+'ANEXO VII NOVIEMBRE'!C9+'ANEXO VII DICIEMBRE'!C9)</f>
        <v>3187000</v>
      </c>
      <c r="D9" s="12">
        <f>SUM('ANEXO VII OCTUBRE'!D9+'ANEXO VII NOVIEMBRE'!D9+'ANEXO VII DICIEMBRE'!D9)</f>
        <v>304882</v>
      </c>
      <c r="E9" s="12">
        <f>SUM('ANEXO VII OCTUBRE'!E9+'ANEXO VII NOVIEMBRE'!E9+'ANEXO VII DICIEMBRE'!E9)</f>
        <v>229336</v>
      </c>
      <c r="F9" s="12">
        <f>SUM('ANEXO VII OCTUBRE'!F9+'ANEXO VII NOVIEMBRE'!F9+'ANEXO VII DICIEMBRE'!F9)</f>
        <v>289662</v>
      </c>
      <c r="G9" s="12">
        <f>SUM('ANEXO VII OCTUBRE'!G9+'ANEXO VII NOVIEMBRE'!G9+'ANEXO VII DICIEMBRE'!G9)</f>
        <v>36870</v>
      </c>
      <c r="H9" s="10">
        <f>SUM('ANEXO VII OCTUBRE'!H9+'ANEXO VII NOVIEMBRE'!H9+'ANEXO VII DICIEMBRE'!H9)</f>
        <v>234514</v>
      </c>
      <c r="I9" s="12">
        <f>SUM('ANEXO VII OCTUBRE'!I9+'ANEXO VII NOVIEMBRE'!I9+'ANEXO VII DICIEMBRE'!I9)</f>
        <v>231310</v>
      </c>
      <c r="J9" s="10">
        <f>'ANEXO VII DICIEMBRE'!J9</f>
        <v>102279</v>
      </c>
      <c r="K9" s="10">
        <f>+'ANEXO VII OCTUBRE'!J9+'ANEXO VII NOVIEMBRE'!J9+'ANEXO VII DICIEMBRE'!K9</f>
        <v>800803</v>
      </c>
      <c r="L9" s="10">
        <f>'ANEXO VII OCTUBRE'!K9+'ANEXO VII NOVIEMBRE'!K9+'ANEXO VII DICIEMBRE'!L9</f>
        <v>74733</v>
      </c>
      <c r="M9" s="10">
        <f>'ANEXO VII OCTUBRE'!L9+'ANEXO VII NOVIEMBRE'!L9+'ANEXO VII DICIEMBRE'!M9</f>
        <v>921579</v>
      </c>
      <c r="N9" s="10">
        <f>'ANEXO VII OCTUBRE'!M9+'ANEXO VII NOVIEMBRE'!M9+'ANEXO VII DICIEMBRE'!N9</f>
        <v>168730</v>
      </c>
      <c r="O9" s="10">
        <f>'ANEXO VII DICIEMBRE'!O9</f>
        <v>1515</v>
      </c>
      <c r="P9" s="11">
        <f>SUM(B9:O9)</f>
        <v>18333163</v>
      </c>
      <c r="S9" s="19"/>
    </row>
    <row r="10" spans="1:19" x14ac:dyDescent="0.25">
      <c r="A10" s="6" t="s">
        <v>12</v>
      </c>
      <c r="B10" s="12">
        <f>SUM('ANEXO VII OCTUBRE'!B10+'ANEXO VII NOVIEMBRE'!B10+'ANEXO VII DICIEMBRE'!B10)</f>
        <v>11989686</v>
      </c>
      <c r="C10" s="12">
        <f>SUM('ANEXO VII OCTUBRE'!C10+'ANEXO VII NOVIEMBRE'!C10+'ANEXO VII DICIEMBRE'!C10)</f>
        <v>3252025</v>
      </c>
      <c r="D10" s="12">
        <f>SUM('ANEXO VII OCTUBRE'!D10+'ANEXO VII NOVIEMBRE'!D10+'ANEXO VII DICIEMBRE'!D10)</f>
        <v>311103</v>
      </c>
      <c r="E10" s="12">
        <f>SUM('ANEXO VII OCTUBRE'!E10+'ANEXO VII NOVIEMBRE'!E10+'ANEXO VII DICIEMBRE'!E10)</f>
        <v>234015</v>
      </c>
      <c r="F10" s="12">
        <f>SUM('ANEXO VII OCTUBRE'!F10+'ANEXO VII NOVIEMBRE'!F10+'ANEXO VII DICIEMBRE'!F10)</f>
        <v>310608</v>
      </c>
      <c r="G10" s="12">
        <f>SUM('ANEXO VII OCTUBRE'!G10+'ANEXO VII NOVIEMBRE'!G10+'ANEXO VII DICIEMBRE'!G10)</f>
        <v>37620</v>
      </c>
      <c r="H10" s="10">
        <f>SUM('ANEXO VII OCTUBRE'!H10+'ANEXO VII NOVIEMBRE'!H10+'ANEXO VII DICIEMBRE'!H10)</f>
        <v>251472</v>
      </c>
      <c r="I10" s="12">
        <f>SUM('ANEXO VII OCTUBRE'!I10+'ANEXO VII NOVIEMBRE'!I10+'ANEXO VII DICIEMBRE'!I10)</f>
        <v>359122</v>
      </c>
      <c r="J10" s="10">
        <f>'ANEXO VII DICIEMBRE'!J10</f>
        <v>158793</v>
      </c>
      <c r="K10" s="10">
        <f>+'ANEXO VII OCTUBRE'!J10+'ANEXO VII NOVIEMBRE'!J10+'ANEXO VII DICIEMBRE'!K10</f>
        <v>673170</v>
      </c>
      <c r="L10" s="10">
        <f>'ANEXO VII OCTUBRE'!K10+'ANEXO VII NOVIEMBRE'!K10+'ANEXO VII DICIEMBRE'!L10</f>
        <v>80137</v>
      </c>
      <c r="M10" s="10">
        <f>'ANEXO VII OCTUBRE'!L10+'ANEXO VII NOVIEMBRE'!L10+'ANEXO VII DICIEMBRE'!M10</f>
        <v>940381</v>
      </c>
      <c r="N10" s="10">
        <f>'ANEXO VII OCTUBRE'!M10+'ANEXO VII NOVIEMBRE'!M10+'ANEXO VII DICIEMBRE'!N10</f>
        <v>172172</v>
      </c>
      <c r="O10" s="10">
        <f>'ANEXO VII DICIEMBRE'!O10</f>
        <v>1624</v>
      </c>
      <c r="P10" s="11">
        <f>SUM(B10:O10)</f>
        <v>18771928</v>
      </c>
      <c r="S10" s="19"/>
    </row>
    <row r="11" spans="1:19" x14ac:dyDescent="0.25">
      <c r="A11" s="6" t="s">
        <v>13</v>
      </c>
      <c r="B11" s="12">
        <f>SUM('ANEXO VII OCTUBRE'!B11+'ANEXO VII NOVIEMBRE'!B11+'ANEXO VII DICIEMBRE'!B11)</f>
        <v>20514253</v>
      </c>
      <c r="C11" s="12">
        <f>SUM('ANEXO VII OCTUBRE'!C11+'ANEXO VII NOVIEMBRE'!C11+'ANEXO VII DICIEMBRE'!C11)</f>
        <v>5564188</v>
      </c>
      <c r="D11" s="12">
        <f>SUM('ANEXO VII OCTUBRE'!D11+'ANEXO VII NOVIEMBRE'!D11+'ANEXO VII DICIEMBRE'!D11)</f>
        <v>532293</v>
      </c>
      <c r="E11" s="12">
        <f>SUM('ANEXO VII OCTUBRE'!E11+'ANEXO VII NOVIEMBRE'!E11+'ANEXO VII DICIEMBRE'!E11)</f>
        <v>400397</v>
      </c>
      <c r="F11" s="12">
        <f>SUM('ANEXO VII OCTUBRE'!F11+'ANEXO VII NOVIEMBRE'!F11+'ANEXO VII DICIEMBRE'!F11)</f>
        <v>558769</v>
      </c>
      <c r="G11" s="12">
        <f>SUM('ANEXO VII OCTUBRE'!G11+'ANEXO VII NOVIEMBRE'!G11+'ANEXO VII DICIEMBRE'!G11)</f>
        <v>64368</v>
      </c>
      <c r="H11" s="10">
        <f>SUM('ANEXO VII OCTUBRE'!H11+'ANEXO VII NOVIEMBRE'!H11+'ANEXO VII DICIEMBRE'!H11)</f>
        <v>452386</v>
      </c>
      <c r="I11" s="12">
        <f>SUM('ANEXO VII OCTUBRE'!I11+'ANEXO VII NOVIEMBRE'!I11+'ANEXO VII DICIEMBRE'!I11)</f>
        <v>823538</v>
      </c>
      <c r="J11" s="10">
        <f>'ANEXO VII DICIEMBRE'!J11</f>
        <v>364145</v>
      </c>
      <c r="K11" s="10">
        <f>+'ANEXO VII OCTUBRE'!J11+'ANEXO VII NOVIEMBRE'!J11+'ANEXO VII DICIEMBRE'!K11</f>
        <v>2611456</v>
      </c>
      <c r="L11" s="10">
        <f>'ANEXO VII OCTUBRE'!K11+'ANEXO VII NOVIEMBRE'!K11+'ANEXO VII DICIEMBRE'!L11</f>
        <v>144163</v>
      </c>
      <c r="M11" s="10">
        <f>'ANEXO VII OCTUBRE'!L11+'ANEXO VII NOVIEMBRE'!L11+'ANEXO VII DICIEMBRE'!M11</f>
        <v>1608984</v>
      </c>
      <c r="N11" s="10">
        <f>'ANEXO VII OCTUBRE'!M11+'ANEXO VII NOVIEMBRE'!M11+'ANEXO VII DICIEMBRE'!N11</f>
        <v>294586</v>
      </c>
      <c r="O11" s="10">
        <f>'ANEXO VII DICIEMBRE'!O11</f>
        <v>2922</v>
      </c>
      <c r="P11" s="11">
        <f>SUM(B11:O11)</f>
        <v>33936448</v>
      </c>
      <c r="S11" s="19"/>
    </row>
    <row r="12" spans="1:19" x14ac:dyDescent="0.25">
      <c r="A12" s="6" t="s">
        <v>49</v>
      </c>
      <c r="B12" s="12">
        <f>SUM('ANEXO VII OCTUBRE'!B12+'ANEXO VII NOVIEMBRE'!B12+'ANEXO VII DICIEMBRE'!B12)</f>
        <v>8441068</v>
      </c>
      <c r="C12" s="12">
        <f>SUM('ANEXO VII OCTUBRE'!C12+'ANEXO VII NOVIEMBRE'!C12+'ANEXO VII DICIEMBRE'!C12)</f>
        <v>2289515</v>
      </c>
      <c r="D12" s="12">
        <f>SUM('ANEXO VII OCTUBRE'!D12+'ANEXO VII NOVIEMBRE'!D12+'ANEXO VII DICIEMBRE'!D12)</f>
        <v>219025</v>
      </c>
      <c r="E12" s="12">
        <f>SUM('ANEXO VII OCTUBRE'!E12+'ANEXO VII NOVIEMBRE'!E12+'ANEXO VII DICIEMBRE'!E12)</f>
        <v>164754</v>
      </c>
      <c r="F12" s="12">
        <f>SUM('ANEXO VII OCTUBRE'!F12+'ANEXO VII NOVIEMBRE'!F12+'ANEXO VII DICIEMBRE'!F12)</f>
        <v>209395</v>
      </c>
      <c r="G12" s="12">
        <f>SUM('ANEXO VII OCTUBRE'!G12+'ANEXO VII NOVIEMBRE'!G12+'ANEXO VII DICIEMBRE'!G12)</f>
        <v>26487</v>
      </c>
      <c r="H12" s="10">
        <f>SUM('ANEXO VII OCTUBRE'!H12+'ANEXO VII NOVIEMBRE'!H12+'ANEXO VII DICIEMBRE'!H12)</f>
        <v>169529</v>
      </c>
      <c r="I12" s="12">
        <f>SUM('ANEXO VII OCTUBRE'!I12+'ANEXO VII NOVIEMBRE'!I12+'ANEXO VII DICIEMBRE'!I12)</f>
        <v>104022</v>
      </c>
      <c r="J12" s="10">
        <f>'ANEXO VII DICIEMBRE'!J12</f>
        <v>45995</v>
      </c>
      <c r="K12" s="10">
        <f>+'ANEXO VII OCTUBRE'!J12+'ANEXO VII NOVIEMBRE'!J12+'ANEXO VII DICIEMBRE'!K12</f>
        <v>461459</v>
      </c>
      <c r="L12" s="10">
        <f>'ANEXO VII OCTUBRE'!K12+'ANEXO VII NOVIEMBRE'!K12+'ANEXO VII DICIEMBRE'!L12</f>
        <v>54024</v>
      </c>
      <c r="M12" s="10">
        <f>'ANEXO VII OCTUBRE'!L12+'ANEXO VII NOVIEMBRE'!L12+'ANEXO VII DICIEMBRE'!M12</f>
        <v>662054</v>
      </c>
      <c r="N12" s="10">
        <f>'ANEXO VII OCTUBRE'!M12+'ANEXO VII NOVIEMBRE'!M12+'ANEXO VII DICIEMBRE'!N12</f>
        <v>121214</v>
      </c>
      <c r="O12" s="10">
        <f>'ANEXO VII DICIEMBRE'!O12</f>
        <v>1095</v>
      </c>
      <c r="P12" s="11">
        <f>SUM(B12:O12)</f>
        <v>12969636</v>
      </c>
      <c r="S12" s="19"/>
    </row>
    <row r="13" spans="1:19" x14ac:dyDescent="0.25">
      <c r="A13" s="6" t="s">
        <v>14</v>
      </c>
      <c r="B13" s="12">
        <f>SUM('ANEXO VII OCTUBRE'!B13+'ANEXO VII NOVIEMBRE'!B13+'ANEXO VII DICIEMBRE'!B13)</f>
        <v>8012991</v>
      </c>
      <c r="C13" s="12">
        <f>SUM('ANEXO VII OCTUBRE'!C13+'ANEXO VII NOVIEMBRE'!C13+'ANEXO VII DICIEMBRE'!C13)</f>
        <v>2173406</v>
      </c>
      <c r="D13" s="12">
        <f>SUM('ANEXO VII OCTUBRE'!D13+'ANEXO VII NOVIEMBRE'!D13+'ANEXO VII DICIEMBRE'!D13)</f>
        <v>207917</v>
      </c>
      <c r="E13" s="12">
        <f>SUM('ANEXO VII OCTUBRE'!E13+'ANEXO VII NOVIEMBRE'!E13+'ANEXO VII DICIEMBRE'!E13)</f>
        <v>156398</v>
      </c>
      <c r="F13" s="12">
        <f>SUM('ANEXO VII OCTUBRE'!F13+'ANEXO VII NOVIEMBRE'!F13+'ANEXO VII DICIEMBRE'!F13)</f>
        <v>203132</v>
      </c>
      <c r="G13" s="12">
        <f>SUM('ANEXO VII OCTUBRE'!G13+'ANEXO VII NOVIEMBRE'!G13+'ANEXO VII DICIEMBRE'!G13)</f>
        <v>25143</v>
      </c>
      <c r="H13" s="10">
        <f>SUM('ANEXO VII OCTUBRE'!H13+'ANEXO VII NOVIEMBRE'!H13+'ANEXO VII DICIEMBRE'!H13)</f>
        <v>164458</v>
      </c>
      <c r="I13" s="12">
        <f>SUM('ANEXO VII OCTUBRE'!I13+'ANEXO VII NOVIEMBRE'!I13+'ANEXO VII DICIEMBRE'!I13)</f>
        <v>96440</v>
      </c>
      <c r="J13" s="10">
        <f>'ANEXO VII DICIEMBRE'!J13</f>
        <v>42643</v>
      </c>
      <c r="K13" s="10">
        <f>+'ANEXO VII OCTUBRE'!J13+'ANEXO VII NOVIEMBRE'!J13+'ANEXO VII DICIEMBRE'!K13</f>
        <v>901131</v>
      </c>
      <c r="L13" s="10">
        <f>'ANEXO VII OCTUBRE'!K13+'ANEXO VII NOVIEMBRE'!K13+'ANEXO VII DICIEMBRE'!L13</f>
        <v>52408</v>
      </c>
      <c r="M13" s="10">
        <f>'ANEXO VII OCTUBRE'!L13+'ANEXO VII NOVIEMBRE'!L13+'ANEXO VII DICIEMBRE'!M13</f>
        <v>628479</v>
      </c>
      <c r="N13" s="10">
        <f>'ANEXO VII OCTUBRE'!M13+'ANEXO VII NOVIEMBRE'!M13+'ANEXO VII DICIEMBRE'!N13</f>
        <v>115067</v>
      </c>
      <c r="O13" s="10">
        <f>'ANEXO VII DICIEMBRE'!O13</f>
        <v>1062</v>
      </c>
      <c r="P13" s="11">
        <f>SUM(B13:O13)</f>
        <v>12780675</v>
      </c>
      <c r="S13" s="19"/>
    </row>
    <row r="14" spans="1:19" x14ac:dyDescent="0.25">
      <c r="A14" s="6" t="s">
        <v>15</v>
      </c>
      <c r="B14" s="12">
        <f>SUM('ANEXO VII OCTUBRE'!B14+'ANEXO VII NOVIEMBRE'!B14+'ANEXO VII DICIEMBRE'!B14)</f>
        <v>37350890</v>
      </c>
      <c r="C14" s="12">
        <f>SUM('ANEXO VII OCTUBRE'!C14+'ANEXO VII NOVIEMBRE'!C14+'ANEXO VII DICIEMBRE'!C14)</f>
        <v>10130878</v>
      </c>
      <c r="D14" s="12">
        <f>SUM('ANEXO VII OCTUBRE'!D14+'ANEXO VII NOVIEMBRE'!D14+'ANEXO VII DICIEMBRE'!D14)</f>
        <v>969163</v>
      </c>
      <c r="E14" s="12">
        <f>SUM('ANEXO VII OCTUBRE'!E14+'ANEXO VII NOVIEMBRE'!E14+'ANEXO VII DICIEMBRE'!E14)</f>
        <v>729015</v>
      </c>
      <c r="F14" s="12">
        <f>SUM('ANEXO VII OCTUBRE'!F14+'ANEXO VII NOVIEMBRE'!F14+'ANEXO VII DICIEMBRE'!F14)</f>
        <v>985899</v>
      </c>
      <c r="G14" s="12">
        <f>SUM('ANEXO VII OCTUBRE'!G14+'ANEXO VII NOVIEMBRE'!G14+'ANEXO VII DICIEMBRE'!G14)</f>
        <v>117198</v>
      </c>
      <c r="H14" s="10">
        <f>SUM('ANEXO VII OCTUBRE'!H14+'ANEXO VII NOVIEMBRE'!H14+'ANEXO VII DICIEMBRE'!H14)</f>
        <v>798197</v>
      </c>
      <c r="I14" s="12">
        <f>SUM('ANEXO VII OCTUBRE'!I14+'ANEXO VII NOVIEMBRE'!I14+'ANEXO VII DICIEMBRE'!I14)</f>
        <v>1715374</v>
      </c>
      <c r="J14" s="10">
        <f>'ANEXO VII DICIEMBRE'!J14</f>
        <v>758489</v>
      </c>
      <c r="K14" s="10">
        <f>+'ANEXO VII OCTUBRE'!J14+'ANEXO VII NOVIEMBRE'!J14+'ANEXO VII DICIEMBRE'!K14</f>
        <v>7435577</v>
      </c>
      <c r="L14" s="10">
        <f>'ANEXO VII OCTUBRE'!K14+'ANEXO VII NOVIEMBRE'!K14+'ANEXO VII DICIEMBRE'!L14</f>
        <v>254364</v>
      </c>
      <c r="M14" s="10">
        <f>'ANEXO VII OCTUBRE'!L14+'ANEXO VII NOVIEMBRE'!L14+'ANEXO VII DICIEMBRE'!M14</f>
        <v>2929524</v>
      </c>
      <c r="N14" s="10">
        <f>'ANEXO VII OCTUBRE'!M14+'ANEXO VII NOVIEMBRE'!M14+'ANEXO VII DICIEMBRE'!N14</f>
        <v>536361</v>
      </c>
      <c r="O14" s="10">
        <f>'ANEXO VII DICIEMBRE'!O14</f>
        <v>5155</v>
      </c>
      <c r="P14" s="11">
        <f>SUM(B14:O14)</f>
        <v>64716084</v>
      </c>
      <c r="S14" s="19"/>
    </row>
    <row r="15" spans="1:19" x14ac:dyDescent="0.25">
      <c r="A15" s="6" t="s">
        <v>16</v>
      </c>
      <c r="B15" s="12">
        <f>SUM('ANEXO VII OCTUBRE'!B15+'ANEXO VII NOVIEMBRE'!B15+'ANEXO VII DICIEMBRE'!B15)</f>
        <v>80439909</v>
      </c>
      <c r="C15" s="12">
        <f>SUM('ANEXO VII OCTUBRE'!C15+'ANEXO VII NOVIEMBRE'!C15+'ANEXO VII DICIEMBRE'!C15)</f>
        <v>21818139</v>
      </c>
      <c r="D15" s="12">
        <f>SUM('ANEXO VII OCTUBRE'!D15+'ANEXO VII NOVIEMBRE'!D15+'ANEXO VII DICIEMBRE'!D15)</f>
        <v>2087216</v>
      </c>
      <c r="E15" s="12">
        <f>SUM('ANEXO VII OCTUBRE'!E15+'ANEXO VII NOVIEMBRE'!E15+'ANEXO VII DICIEMBRE'!E15)</f>
        <v>1570028</v>
      </c>
      <c r="F15" s="12">
        <f>SUM('ANEXO VII OCTUBRE'!F15+'ANEXO VII NOVIEMBRE'!F15+'ANEXO VII DICIEMBRE'!F15)</f>
        <v>2099186</v>
      </c>
      <c r="G15" s="12">
        <f>SUM('ANEXO VII OCTUBRE'!G15+'ANEXO VII NOVIEMBRE'!G15+'ANEXO VII DICIEMBRE'!G15)</f>
        <v>252402</v>
      </c>
      <c r="H15" s="10">
        <f>SUM('ANEXO VII OCTUBRE'!H15+'ANEXO VII NOVIEMBRE'!H15+'ANEXO VII DICIEMBRE'!H15)</f>
        <v>1699528</v>
      </c>
      <c r="I15" s="12">
        <f>SUM('ANEXO VII OCTUBRE'!I15+'ANEXO VII NOVIEMBRE'!I15+'ANEXO VII DICIEMBRE'!I15)</f>
        <v>3469618</v>
      </c>
      <c r="J15" s="10">
        <f>'ANEXO VII DICIEMBRE'!J15</f>
        <v>1534165</v>
      </c>
      <c r="K15" s="10">
        <f>+'ANEXO VII OCTUBRE'!J15+'ANEXO VII NOVIEMBRE'!J15+'ANEXO VII DICIEMBRE'!K15</f>
        <v>3340581</v>
      </c>
      <c r="L15" s="10">
        <f>'ANEXO VII OCTUBRE'!K15+'ANEXO VII NOVIEMBRE'!K15+'ANEXO VII DICIEMBRE'!L15</f>
        <v>541592</v>
      </c>
      <c r="M15" s="10">
        <f>'ANEXO VII OCTUBRE'!L15+'ANEXO VII NOVIEMBRE'!L15+'ANEXO VII DICIEMBRE'!M15</f>
        <v>6309104</v>
      </c>
      <c r="N15" s="10">
        <f>'ANEXO VII OCTUBRE'!M15+'ANEXO VII NOVIEMBRE'!M15+'ANEXO VII DICIEMBRE'!N15</f>
        <v>1155122</v>
      </c>
      <c r="O15" s="10">
        <f>'ANEXO VII DICIEMBRE'!O15</f>
        <v>10976</v>
      </c>
      <c r="P15" s="11">
        <f>SUM(B15:O15)</f>
        <v>126327566</v>
      </c>
      <c r="S15" s="19"/>
    </row>
    <row r="16" spans="1:19" x14ac:dyDescent="0.25">
      <c r="A16" s="6" t="s">
        <v>17</v>
      </c>
      <c r="B16" s="12">
        <f>SUM('ANEXO VII OCTUBRE'!B16+'ANEXO VII NOVIEMBRE'!B16+'ANEXO VII DICIEMBRE'!B16)</f>
        <v>24186686</v>
      </c>
      <c r="C16" s="12">
        <f>SUM('ANEXO VII OCTUBRE'!C16+'ANEXO VII NOVIEMBRE'!C16+'ANEXO VII DICIEMBRE'!C16)</f>
        <v>6560283</v>
      </c>
      <c r="D16" s="12">
        <f>SUM('ANEXO VII OCTUBRE'!D16+'ANEXO VII NOVIEMBRE'!D16+'ANEXO VII DICIEMBRE'!D16)</f>
        <v>627584</v>
      </c>
      <c r="E16" s="12">
        <f>SUM('ANEXO VII OCTUBRE'!E16+'ANEXO VII NOVIEMBRE'!E16+'ANEXO VII DICIEMBRE'!E16)</f>
        <v>472076</v>
      </c>
      <c r="F16" s="12">
        <f>SUM('ANEXO VII OCTUBRE'!F16+'ANEXO VII NOVIEMBRE'!F16+'ANEXO VII DICIEMBRE'!F16)</f>
        <v>634587</v>
      </c>
      <c r="G16" s="12">
        <f>SUM('ANEXO VII OCTUBRE'!G16+'ANEXO VII NOVIEMBRE'!G16+'ANEXO VII DICIEMBRE'!G16)</f>
        <v>75894</v>
      </c>
      <c r="H16" s="10">
        <f>SUM('ANEXO VII OCTUBRE'!H16+'ANEXO VII NOVIEMBRE'!H16+'ANEXO VII DICIEMBRE'!H16)</f>
        <v>513770</v>
      </c>
      <c r="I16" s="12">
        <f>SUM('ANEXO VII OCTUBRE'!I16+'ANEXO VII NOVIEMBRE'!I16+'ANEXO VII DICIEMBRE'!I16)</f>
        <v>981391</v>
      </c>
      <c r="J16" s="10">
        <f>'ANEXO VII DICIEMBRE'!J16</f>
        <v>433943</v>
      </c>
      <c r="K16" s="10">
        <f>+'ANEXO VII OCTUBRE'!J16+'ANEXO VII NOVIEMBRE'!J16+'ANEXO VII DICIEMBRE'!K16</f>
        <v>2222028</v>
      </c>
      <c r="L16" s="10">
        <f>'ANEXO VII OCTUBRE'!K16+'ANEXO VII NOVIEMBRE'!K16+'ANEXO VII DICIEMBRE'!L16</f>
        <v>163725</v>
      </c>
      <c r="M16" s="10">
        <f>'ANEXO VII OCTUBRE'!L16+'ANEXO VII NOVIEMBRE'!L16+'ANEXO VII DICIEMBRE'!M16</f>
        <v>1897023</v>
      </c>
      <c r="N16" s="10">
        <f>'ANEXO VII OCTUBRE'!M16+'ANEXO VII NOVIEMBRE'!M16+'ANEXO VII DICIEMBRE'!N16</f>
        <v>347322</v>
      </c>
      <c r="O16" s="10">
        <f>'ANEXO VII DICIEMBRE'!O16</f>
        <v>3318</v>
      </c>
      <c r="P16" s="11">
        <f>SUM(B16:O16)</f>
        <v>39119630</v>
      </c>
      <c r="S16" s="19"/>
    </row>
    <row r="17" spans="1:19" x14ac:dyDescent="0.25">
      <c r="A17" s="6" t="s">
        <v>50</v>
      </c>
      <c r="B17" s="12">
        <f>SUM('ANEXO VII OCTUBRE'!B17+'ANEXO VII NOVIEMBRE'!B17+'ANEXO VII DICIEMBRE'!B17)</f>
        <v>7707342</v>
      </c>
      <c r="C17" s="12">
        <f>SUM('ANEXO VII OCTUBRE'!C17+'ANEXO VII NOVIEMBRE'!C17+'ANEXO VII DICIEMBRE'!C17)</f>
        <v>2090503</v>
      </c>
      <c r="D17" s="12">
        <f>SUM('ANEXO VII OCTUBRE'!D17+'ANEXO VII NOVIEMBRE'!D17+'ANEXO VII DICIEMBRE'!D17)</f>
        <v>199987</v>
      </c>
      <c r="E17" s="12">
        <f>SUM('ANEXO VII OCTUBRE'!E17+'ANEXO VII NOVIEMBRE'!E17+'ANEXO VII DICIEMBRE'!E17)</f>
        <v>150432</v>
      </c>
      <c r="F17" s="12">
        <f>SUM('ANEXO VII OCTUBRE'!F17+'ANEXO VII NOVIEMBRE'!F17+'ANEXO VII DICIEMBRE'!F17)</f>
        <v>190019</v>
      </c>
      <c r="G17" s="12">
        <f>SUM('ANEXO VII OCTUBRE'!G17+'ANEXO VII NOVIEMBRE'!G17+'ANEXO VII DICIEMBRE'!G17)</f>
        <v>24183</v>
      </c>
      <c r="H17" s="10">
        <f>SUM('ANEXO VII OCTUBRE'!H17+'ANEXO VII NOVIEMBRE'!H17+'ANEXO VII DICIEMBRE'!H17)</f>
        <v>153842</v>
      </c>
      <c r="I17" s="12">
        <f>SUM('ANEXO VII OCTUBRE'!I17+'ANEXO VII NOVIEMBRE'!I17+'ANEXO VII DICIEMBRE'!I17)</f>
        <v>72010</v>
      </c>
      <c r="J17" s="10">
        <f>'ANEXO VII DICIEMBRE'!J17</f>
        <v>31841</v>
      </c>
      <c r="K17" s="10">
        <f>+'ANEXO VII OCTUBRE'!J17+'ANEXO VII NOVIEMBRE'!J17+'ANEXO VII DICIEMBRE'!K17</f>
        <v>599985</v>
      </c>
      <c r="L17" s="10">
        <f>'ANEXO VII OCTUBRE'!K17+'ANEXO VII NOVIEMBRE'!K17+'ANEXO VII DICIEMBRE'!L17</f>
        <v>49025</v>
      </c>
      <c r="M17" s="10">
        <f>'ANEXO VII OCTUBRE'!L17+'ANEXO VII NOVIEMBRE'!L17+'ANEXO VII DICIEMBRE'!M17</f>
        <v>604507</v>
      </c>
      <c r="N17" s="10">
        <f>'ANEXO VII OCTUBRE'!M17+'ANEXO VII NOVIEMBRE'!M17+'ANEXO VII DICIEMBRE'!N17</f>
        <v>110678</v>
      </c>
      <c r="O17" s="10">
        <f>'ANEXO VII DICIEMBRE'!O17</f>
        <v>994</v>
      </c>
      <c r="P17" s="11">
        <f>SUM(B17:O17)</f>
        <v>11985348</v>
      </c>
      <c r="S17" s="19"/>
    </row>
    <row r="18" spans="1:19" x14ac:dyDescent="0.25">
      <c r="A18" s="6" t="s">
        <v>18</v>
      </c>
      <c r="B18" s="12">
        <f>SUM('ANEXO VII OCTUBRE'!B18+'ANEXO VII NOVIEMBRE'!B18+'ANEXO VII DICIEMBRE'!B18)</f>
        <v>9316596</v>
      </c>
      <c r="C18" s="12">
        <f>SUM('ANEXO VII OCTUBRE'!C18+'ANEXO VII NOVIEMBRE'!C18+'ANEXO VII DICIEMBRE'!C18)</f>
        <v>2526990</v>
      </c>
      <c r="D18" s="12">
        <f>SUM('ANEXO VII OCTUBRE'!D18+'ANEXO VII NOVIEMBRE'!D18+'ANEXO VII DICIEMBRE'!D18)</f>
        <v>241742</v>
      </c>
      <c r="E18" s="12">
        <f>SUM('ANEXO VII OCTUBRE'!E18+'ANEXO VII NOVIEMBRE'!E18+'ANEXO VII DICIEMBRE'!E18)</f>
        <v>181842</v>
      </c>
      <c r="F18" s="12">
        <f>SUM('ANEXO VII OCTUBRE'!F18+'ANEXO VII NOVIEMBRE'!F18+'ANEXO VII DICIEMBRE'!F18)</f>
        <v>237994</v>
      </c>
      <c r="G18" s="12">
        <f>SUM('ANEXO VII OCTUBRE'!G18+'ANEXO VII NOVIEMBRE'!G18+'ANEXO VII DICIEMBRE'!G18)</f>
        <v>29235</v>
      </c>
      <c r="H18" s="10">
        <f>SUM('ANEXO VII OCTUBRE'!H18+'ANEXO VII NOVIEMBRE'!H18+'ANEXO VII DICIEMBRE'!H18)</f>
        <v>192683</v>
      </c>
      <c r="I18" s="12">
        <f>SUM('ANEXO VII OCTUBRE'!I18+'ANEXO VII NOVIEMBRE'!I18+'ANEXO VII DICIEMBRE'!I18)</f>
        <v>224738</v>
      </c>
      <c r="J18" s="10">
        <f>'ANEXO VII DICIEMBRE'!J18</f>
        <v>99372</v>
      </c>
      <c r="K18" s="10">
        <f>+'ANEXO VII OCTUBRE'!J18+'ANEXO VII NOVIEMBRE'!J18+'ANEXO VII DICIEMBRE'!K18</f>
        <v>1980350.01</v>
      </c>
      <c r="L18" s="10">
        <f>'ANEXO VII OCTUBRE'!K18+'ANEXO VII NOVIEMBRE'!K18+'ANEXO VII DICIEMBRE'!L18</f>
        <v>61403</v>
      </c>
      <c r="M18" s="10">
        <f>'ANEXO VII OCTUBRE'!L18+'ANEXO VII NOVIEMBRE'!L18+'ANEXO VII DICIEMBRE'!M18</f>
        <v>730724</v>
      </c>
      <c r="N18" s="10">
        <f>'ANEXO VII OCTUBRE'!M18+'ANEXO VII NOVIEMBRE'!M18+'ANEXO VII DICIEMBRE'!N18</f>
        <v>133787</v>
      </c>
      <c r="O18" s="10">
        <f>'ANEXO VII DICIEMBRE'!O18</f>
        <v>1244</v>
      </c>
      <c r="P18" s="11">
        <f>SUM(B18:O18)</f>
        <v>15958700.01</v>
      </c>
      <c r="S18" s="19"/>
    </row>
    <row r="19" spans="1:19" x14ac:dyDescent="0.25">
      <c r="A19" s="6" t="s">
        <v>19</v>
      </c>
      <c r="B19" s="12">
        <f>SUM('ANEXO VII OCTUBRE'!B19+'ANEXO VII NOVIEMBRE'!B19+'ANEXO VII DICIEMBRE'!B19)</f>
        <v>8630764</v>
      </c>
      <c r="C19" s="12">
        <f>SUM('ANEXO VII OCTUBRE'!C19+'ANEXO VII NOVIEMBRE'!C19+'ANEXO VII DICIEMBRE'!C19)</f>
        <v>2340968</v>
      </c>
      <c r="D19" s="12">
        <f>SUM('ANEXO VII OCTUBRE'!D19+'ANEXO VII NOVIEMBRE'!D19+'ANEXO VII DICIEMBRE'!D19)</f>
        <v>223947</v>
      </c>
      <c r="E19" s="12">
        <f>SUM('ANEXO VII OCTUBRE'!E19+'ANEXO VII NOVIEMBRE'!E19+'ANEXO VII DICIEMBRE'!E19)</f>
        <v>168455</v>
      </c>
      <c r="F19" s="12">
        <f>SUM('ANEXO VII OCTUBRE'!F19+'ANEXO VII NOVIEMBRE'!F19+'ANEXO VII DICIEMBRE'!F19)</f>
        <v>220645</v>
      </c>
      <c r="G19" s="12">
        <f>SUM('ANEXO VII OCTUBRE'!G19+'ANEXO VII NOVIEMBRE'!G19+'ANEXO VII DICIEMBRE'!G19)</f>
        <v>27081</v>
      </c>
      <c r="H19" s="10">
        <f>SUM('ANEXO VII OCTUBRE'!H19+'ANEXO VII NOVIEMBRE'!H19+'ANEXO VII DICIEMBRE'!H19)</f>
        <v>178637</v>
      </c>
      <c r="I19" s="12">
        <f>SUM('ANEXO VII OCTUBRE'!I19+'ANEXO VII NOVIEMBRE'!I19+'ANEXO VII DICIEMBRE'!I19)</f>
        <v>168698</v>
      </c>
      <c r="J19" s="10">
        <f>'ANEXO VII DICIEMBRE'!J19</f>
        <v>74593</v>
      </c>
      <c r="K19" s="10">
        <f>+'ANEXO VII OCTUBRE'!J19+'ANEXO VII NOVIEMBRE'!J19+'ANEXO VII DICIEMBRE'!K19</f>
        <v>254604</v>
      </c>
      <c r="L19" s="10">
        <f>'ANEXO VII OCTUBRE'!K19+'ANEXO VII NOVIEMBRE'!K19+'ANEXO VII DICIEMBRE'!L19</f>
        <v>56926</v>
      </c>
      <c r="M19" s="10">
        <f>'ANEXO VII OCTUBRE'!L19+'ANEXO VII NOVIEMBRE'!L19+'ANEXO VII DICIEMBRE'!M19</f>
        <v>676933</v>
      </c>
      <c r="N19" s="10">
        <f>'ANEXO VII OCTUBRE'!M19+'ANEXO VII NOVIEMBRE'!M19+'ANEXO VII DICIEMBRE'!N19</f>
        <v>123939</v>
      </c>
      <c r="O19" s="10">
        <f>'ANEXO VII DICIEMBRE'!O19</f>
        <v>1154</v>
      </c>
      <c r="P19" s="11">
        <f>SUM(B19:O19)</f>
        <v>13147344</v>
      </c>
      <c r="S19" s="19"/>
    </row>
    <row r="20" spans="1:19" x14ac:dyDescent="0.25">
      <c r="A20" s="6" t="s">
        <v>20</v>
      </c>
      <c r="B20" s="12">
        <f>SUM('ANEXO VII OCTUBRE'!B20+'ANEXO VII NOVIEMBRE'!B20+'ANEXO VII DICIEMBRE'!B20)</f>
        <v>43864748</v>
      </c>
      <c r="C20" s="12">
        <f>SUM('ANEXO VII OCTUBRE'!C20+'ANEXO VII NOVIEMBRE'!C20+'ANEXO VII DICIEMBRE'!C20)</f>
        <v>11897667</v>
      </c>
      <c r="D20" s="12">
        <f>SUM('ANEXO VII OCTUBRE'!D20+'ANEXO VII NOVIEMBRE'!D20+'ANEXO VII DICIEMBRE'!D20)</f>
        <v>1138181</v>
      </c>
      <c r="E20" s="12">
        <f>SUM('ANEXO VII OCTUBRE'!E20+'ANEXO VII NOVIEMBRE'!E20+'ANEXO VII DICIEMBRE'!E20)</f>
        <v>856153</v>
      </c>
      <c r="F20" s="12">
        <f>SUM('ANEXO VII OCTUBRE'!F20+'ANEXO VII NOVIEMBRE'!F20+'ANEXO VII DICIEMBRE'!F20)</f>
        <v>1160122</v>
      </c>
      <c r="G20" s="12">
        <f>SUM('ANEXO VII OCTUBRE'!G20+'ANEXO VII NOVIEMBRE'!G20+'ANEXO VII DICIEMBRE'!G20)</f>
        <v>137637</v>
      </c>
      <c r="H20" s="10">
        <f>SUM('ANEXO VII OCTUBRE'!H20+'ANEXO VII NOVIEMBRE'!H20+'ANEXO VII DICIEMBRE'!H20)</f>
        <v>939250</v>
      </c>
      <c r="I20" s="12">
        <f>SUM('ANEXO VII OCTUBRE'!I20+'ANEXO VII NOVIEMBRE'!I20+'ANEXO VII DICIEMBRE'!I20)</f>
        <v>1974251</v>
      </c>
      <c r="J20" s="10">
        <f>'ANEXO VII DICIEMBRE'!J20</f>
        <v>872957</v>
      </c>
      <c r="K20" s="10">
        <f>+'ANEXO VII OCTUBRE'!J20+'ANEXO VII NOVIEMBRE'!J20+'ANEXO VII DICIEMBRE'!K20</f>
        <v>8747774</v>
      </c>
      <c r="L20" s="10">
        <f>'ANEXO VII OCTUBRE'!K20+'ANEXO VII NOVIEMBRE'!K20+'ANEXO VII DICIEMBRE'!L20</f>
        <v>299314</v>
      </c>
      <c r="M20" s="10">
        <f>'ANEXO VII OCTUBRE'!L20+'ANEXO VII NOVIEMBRE'!L20+'ANEXO VII DICIEMBRE'!M20</f>
        <v>3440423</v>
      </c>
      <c r="N20" s="10">
        <f>'ANEXO VII OCTUBRE'!M20+'ANEXO VII NOVIEMBRE'!M20+'ANEXO VII DICIEMBRE'!N20</f>
        <v>629900</v>
      </c>
      <c r="O20" s="10">
        <f>'ANEXO VII DICIEMBRE'!O20</f>
        <v>6066</v>
      </c>
      <c r="P20" s="11">
        <f>SUM(B20:O20)</f>
        <v>75964443</v>
      </c>
      <c r="S20" s="19"/>
    </row>
    <row r="21" spans="1:19" x14ac:dyDescent="0.25">
      <c r="A21" s="6" t="s">
        <v>21</v>
      </c>
      <c r="B21" s="12">
        <f>SUM('ANEXO VII OCTUBRE'!B21+'ANEXO VII NOVIEMBRE'!B21+'ANEXO VII DICIEMBRE'!B21)</f>
        <v>14847519</v>
      </c>
      <c r="C21" s="12">
        <f>SUM('ANEXO VII OCTUBRE'!C21+'ANEXO VII NOVIEMBRE'!C21+'ANEXO VII DICIEMBRE'!C21)</f>
        <v>4027171</v>
      </c>
      <c r="D21" s="12">
        <f>SUM('ANEXO VII OCTUBRE'!D21+'ANEXO VII NOVIEMBRE'!D21+'ANEXO VII DICIEMBRE'!D21)</f>
        <v>385256</v>
      </c>
      <c r="E21" s="12">
        <f>SUM('ANEXO VII OCTUBRE'!E21+'ANEXO VII NOVIEMBRE'!E21+'ANEXO VII DICIEMBRE'!E21)</f>
        <v>289795</v>
      </c>
      <c r="F21" s="12">
        <f>SUM('ANEXO VII OCTUBRE'!F21+'ANEXO VII NOVIEMBRE'!F21+'ANEXO VII DICIEMBRE'!F21)</f>
        <v>381767</v>
      </c>
      <c r="G21" s="12">
        <f>SUM('ANEXO VII OCTUBRE'!G21+'ANEXO VII NOVIEMBRE'!G21+'ANEXO VII DICIEMBRE'!G21)</f>
        <v>46587</v>
      </c>
      <c r="H21" s="10">
        <f>SUM('ANEXO VII OCTUBRE'!H21+'ANEXO VII NOVIEMBRE'!H21+'ANEXO VII DICIEMBRE'!H21)</f>
        <v>309085</v>
      </c>
      <c r="I21" s="12">
        <f>SUM('ANEXO VII OCTUBRE'!I21+'ANEXO VII NOVIEMBRE'!I21+'ANEXO VII DICIEMBRE'!I21)</f>
        <v>528791</v>
      </c>
      <c r="J21" s="10">
        <f>'ANEXO VII DICIEMBRE'!J21</f>
        <v>233816</v>
      </c>
      <c r="K21" s="10">
        <f>+'ANEXO VII OCTUBRE'!J21+'ANEXO VII NOVIEMBRE'!J21+'ANEXO VII DICIEMBRE'!K21</f>
        <v>760162</v>
      </c>
      <c r="L21" s="10">
        <f>'ANEXO VII OCTUBRE'!K21+'ANEXO VII NOVIEMBRE'!K21+'ANEXO VII DICIEMBRE'!L21</f>
        <v>98496</v>
      </c>
      <c r="M21" s="10">
        <f>'ANEXO VII OCTUBRE'!L21+'ANEXO VII NOVIEMBRE'!L21+'ANEXO VII DICIEMBRE'!M21</f>
        <v>1164527</v>
      </c>
      <c r="N21" s="10">
        <f>'ANEXO VII OCTUBRE'!M21+'ANEXO VII NOVIEMBRE'!M21+'ANEXO VII DICIEMBRE'!N21</f>
        <v>213212</v>
      </c>
      <c r="O21" s="10">
        <f>'ANEXO VII DICIEMBRE'!O21</f>
        <v>1996</v>
      </c>
      <c r="P21" s="11">
        <f>SUM(B21:O21)</f>
        <v>23288180</v>
      </c>
      <c r="S21" s="19"/>
    </row>
    <row r="22" spans="1:19" x14ac:dyDescent="0.25">
      <c r="A22" s="6" t="s">
        <v>22</v>
      </c>
      <c r="B22" s="12">
        <f>SUM('ANEXO VII OCTUBRE'!B22+'ANEXO VII NOVIEMBRE'!B22+'ANEXO VII DICIEMBRE'!B22)</f>
        <v>8421600</v>
      </c>
      <c r="C22" s="12">
        <f>SUM('ANEXO VII OCTUBRE'!C22+'ANEXO VII NOVIEMBRE'!C22+'ANEXO VII DICIEMBRE'!C22)</f>
        <v>2284235</v>
      </c>
      <c r="D22" s="12">
        <f>SUM('ANEXO VII OCTUBRE'!D22+'ANEXO VII NOVIEMBRE'!D22+'ANEXO VII DICIEMBRE'!D22)</f>
        <v>218519</v>
      </c>
      <c r="E22" s="12">
        <f>SUM('ANEXO VII OCTUBRE'!E22+'ANEXO VII NOVIEMBRE'!E22+'ANEXO VII DICIEMBRE'!E22)</f>
        <v>164373</v>
      </c>
      <c r="F22" s="12">
        <f>SUM('ANEXO VII OCTUBRE'!F22+'ANEXO VII NOVIEMBRE'!F22+'ANEXO VII DICIEMBRE'!F22)</f>
        <v>213448</v>
      </c>
      <c r="G22" s="12">
        <f>SUM('ANEXO VII OCTUBRE'!G22+'ANEXO VII NOVIEMBRE'!G22+'ANEXO VII DICIEMBRE'!G22)</f>
        <v>26424</v>
      </c>
      <c r="H22" s="10">
        <f>SUM('ANEXO VII OCTUBRE'!H22+'ANEXO VII NOVIEMBRE'!H22+'ANEXO VII DICIEMBRE'!H22)</f>
        <v>172810</v>
      </c>
      <c r="I22" s="12">
        <f>SUM('ANEXO VII OCTUBRE'!I22+'ANEXO VII NOVIEMBRE'!I22+'ANEXO VII DICIEMBRE'!I22)</f>
        <v>153039</v>
      </c>
      <c r="J22" s="10">
        <f>'ANEXO VII DICIEMBRE'!J22</f>
        <v>67670</v>
      </c>
      <c r="K22" s="10">
        <f>+'ANEXO VII OCTUBRE'!J22+'ANEXO VII NOVIEMBRE'!J22+'ANEXO VII DICIEMBRE'!K22</f>
        <v>410851</v>
      </c>
      <c r="L22" s="10">
        <f>'ANEXO VII OCTUBRE'!K22+'ANEXO VII NOVIEMBRE'!K22+'ANEXO VII DICIEMBRE'!L22</f>
        <v>55070</v>
      </c>
      <c r="M22" s="10">
        <f>'ANEXO VII OCTUBRE'!L22+'ANEXO VII NOVIEMBRE'!L22+'ANEXO VII DICIEMBRE'!M22</f>
        <v>660527</v>
      </c>
      <c r="N22" s="10">
        <f>'ANEXO VII OCTUBRE'!M22+'ANEXO VII NOVIEMBRE'!M22+'ANEXO VII DICIEMBRE'!N22</f>
        <v>120934</v>
      </c>
      <c r="O22" s="10">
        <f>'ANEXO VII DICIEMBRE'!O22</f>
        <v>1116</v>
      </c>
      <c r="P22" s="11">
        <f>SUM(B22:O22)</f>
        <v>12970616</v>
      </c>
      <c r="S22" s="19"/>
    </row>
    <row r="23" spans="1:19" x14ac:dyDescent="0.25">
      <c r="A23" s="6" t="s">
        <v>23</v>
      </c>
      <c r="B23" s="12">
        <f>SUM('ANEXO VII OCTUBRE'!B23+'ANEXO VII NOVIEMBRE'!B23+'ANEXO VII DICIEMBRE'!B23)</f>
        <v>7783236</v>
      </c>
      <c r="C23" s="12">
        <f>SUM('ANEXO VII OCTUBRE'!C23+'ANEXO VII NOVIEMBRE'!C23+'ANEXO VII DICIEMBRE'!C23)</f>
        <v>2111088</v>
      </c>
      <c r="D23" s="12">
        <f>SUM('ANEXO VII OCTUBRE'!D23+'ANEXO VII NOVIEMBRE'!D23+'ANEXO VII DICIEMBRE'!D23)</f>
        <v>201955</v>
      </c>
      <c r="E23" s="12">
        <f>SUM('ANEXO VII OCTUBRE'!E23+'ANEXO VII NOVIEMBRE'!E23+'ANEXO VII DICIEMBRE'!E23)</f>
        <v>151913</v>
      </c>
      <c r="F23" s="12">
        <f>SUM('ANEXO VII OCTUBRE'!F23+'ANEXO VII NOVIEMBRE'!F23+'ANEXO VII DICIEMBRE'!F23)</f>
        <v>196925</v>
      </c>
      <c r="G23" s="12">
        <f>SUM('ANEXO VII OCTUBRE'!G23+'ANEXO VII NOVIEMBRE'!G23+'ANEXO VII DICIEMBRE'!G23)</f>
        <v>24423</v>
      </c>
      <c r="H23" s="10">
        <f>SUM('ANEXO VII OCTUBRE'!H23+'ANEXO VII NOVIEMBRE'!H23+'ANEXO VII DICIEMBRE'!H23)</f>
        <v>159434</v>
      </c>
      <c r="I23" s="12">
        <f>SUM('ANEXO VII OCTUBRE'!I23+'ANEXO VII NOVIEMBRE'!I23+'ANEXO VII DICIEMBRE'!I23)</f>
        <v>88493</v>
      </c>
      <c r="J23" s="10">
        <f>'ANEXO VII DICIEMBRE'!J23</f>
        <v>39129</v>
      </c>
      <c r="K23" s="10">
        <f>+'ANEXO VII OCTUBRE'!J23+'ANEXO VII NOVIEMBRE'!J23+'ANEXO VII DICIEMBRE'!K23</f>
        <v>149374</v>
      </c>
      <c r="L23" s="10">
        <f>'ANEXO VII OCTUBRE'!K23+'ANEXO VII NOVIEMBRE'!K23+'ANEXO VII DICIEMBRE'!L23</f>
        <v>50807</v>
      </c>
      <c r="M23" s="10">
        <f>'ANEXO VII OCTUBRE'!L23+'ANEXO VII NOVIEMBRE'!L23+'ANEXO VII DICIEMBRE'!M23</f>
        <v>610458</v>
      </c>
      <c r="N23" s="10">
        <f>'ANEXO VII OCTUBRE'!M23+'ANEXO VII NOVIEMBRE'!M23+'ANEXO VII DICIEMBRE'!N23</f>
        <v>111768</v>
      </c>
      <c r="O23" s="10">
        <f>'ANEXO VII DICIEMBRE'!O23</f>
        <v>1030</v>
      </c>
      <c r="P23" s="11">
        <f>SUM(B23:O23)</f>
        <v>11680033</v>
      </c>
      <c r="S23" s="19"/>
    </row>
    <row r="24" spans="1:19" x14ac:dyDescent="0.25">
      <c r="A24" s="6" t="s">
        <v>24</v>
      </c>
      <c r="B24" s="12">
        <f>SUM('ANEXO VII OCTUBRE'!B24+'ANEXO VII NOVIEMBRE'!B24+'ANEXO VII DICIEMBRE'!B24)</f>
        <v>8146215</v>
      </c>
      <c r="C24" s="12">
        <f>SUM('ANEXO VII OCTUBRE'!C24+'ANEXO VII NOVIEMBRE'!C24+'ANEXO VII DICIEMBRE'!C24)</f>
        <v>2209541</v>
      </c>
      <c r="D24" s="12">
        <f>SUM('ANEXO VII OCTUBRE'!D24+'ANEXO VII NOVIEMBRE'!D24+'ANEXO VII DICIEMBRE'!D24)</f>
        <v>211374</v>
      </c>
      <c r="E24" s="12">
        <f>SUM('ANEXO VII OCTUBRE'!E24+'ANEXO VII NOVIEMBRE'!E24+'ANEXO VII DICIEMBRE'!E24)</f>
        <v>158998</v>
      </c>
      <c r="F24" s="12">
        <f>SUM('ANEXO VII OCTUBRE'!F24+'ANEXO VII NOVIEMBRE'!F24+'ANEXO VII DICIEMBRE'!F24)</f>
        <v>205222</v>
      </c>
      <c r="G24" s="12">
        <f>SUM('ANEXO VII OCTUBRE'!G24+'ANEXO VII NOVIEMBRE'!G24+'ANEXO VII DICIEMBRE'!G24)</f>
        <v>25560</v>
      </c>
      <c r="H24" s="10">
        <f>SUM('ANEXO VII OCTUBRE'!H24+'ANEXO VII NOVIEMBRE'!H24+'ANEXO VII DICIEMBRE'!H24)</f>
        <v>166151</v>
      </c>
      <c r="I24" s="12">
        <f>SUM('ANEXO VII OCTUBRE'!I24+'ANEXO VII NOVIEMBRE'!I24+'ANEXO VII DICIEMBRE'!I24)</f>
        <v>144862</v>
      </c>
      <c r="J24" s="10">
        <f>'ANEXO VII DICIEMBRE'!J24</f>
        <v>64054</v>
      </c>
      <c r="K24" s="10">
        <f>+'ANEXO VII OCTUBRE'!J24+'ANEXO VII NOVIEMBRE'!J24+'ANEXO VII DICIEMBRE'!K24</f>
        <v>388622.01</v>
      </c>
      <c r="L24" s="10">
        <f>'ANEXO VII OCTUBRE'!K24+'ANEXO VII NOVIEMBRE'!K24+'ANEXO VII DICIEMBRE'!L24</f>
        <v>52948</v>
      </c>
      <c r="M24" s="10">
        <f>'ANEXO VII OCTUBRE'!L24+'ANEXO VII NOVIEMBRE'!L24+'ANEXO VII DICIEMBRE'!M24</f>
        <v>638928</v>
      </c>
      <c r="N24" s="10">
        <f>'ANEXO VII OCTUBRE'!M24+'ANEXO VII NOVIEMBRE'!M24+'ANEXO VII DICIEMBRE'!N24</f>
        <v>116981</v>
      </c>
      <c r="O24" s="10">
        <f>'ANEXO VII DICIEMBRE'!O24</f>
        <v>1073</v>
      </c>
      <c r="P24" s="11">
        <f>SUM(B24:O24)</f>
        <v>12530529.01</v>
      </c>
      <c r="S24" s="19"/>
    </row>
    <row r="25" spans="1:19" x14ac:dyDescent="0.25">
      <c r="A25" s="6" t="s">
        <v>25</v>
      </c>
      <c r="B25" s="12">
        <f>SUM('ANEXO VII OCTUBRE'!B25+'ANEXO VII NOVIEMBRE'!B25+'ANEXO VII DICIEMBRE'!B25)</f>
        <v>8829296</v>
      </c>
      <c r="C25" s="12">
        <f>SUM('ANEXO VII OCTUBRE'!C25+'ANEXO VII NOVIEMBRE'!C25+'ANEXO VII DICIEMBRE'!C25)</f>
        <v>2394816</v>
      </c>
      <c r="D25" s="12">
        <f>SUM('ANEXO VII OCTUBRE'!D25+'ANEXO VII NOVIEMBRE'!D25+'ANEXO VII DICIEMBRE'!D25)</f>
        <v>229099</v>
      </c>
      <c r="E25" s="12">
        <f>SUM('ANEXO VII OCTUBRE'!E25+'ANEXO VII NOVIEMBRE'!E25+'ANEXO VII DICIEMBRE'!E25)</f>
        <v>172330</v>
      </c>
      <c r="F25" s="12">
        <f>SUM('ANEXO VII OCTUBRE'!F25+'ANEXO VII NOVIEMBRE'!F25+'ANEXO VII DICIEMBRE'!F25)</f>
        <v>226326</v>
      </c>
      <c r="G25" s="12">
        <f>SUM('ANEXO VII OCTUBRE'!G25+'ANEXO VII NOVIEMBRE'!G25+'ANEXO VII DICIEMBRE'!G25)</f>
        <v>27705</v>
      </c>
      <c r="H25" s="10">
        <f>SUM('ANEXO VII OCTUBRE'!H25+'ANEXO VII NOVIEMBRE'!H25+'ANEXO VII DICIEMBRE'!H25)</f>
        <v>183237</v>
      </c>
      <c r="I25" s="12">
        <f>SUM('ANEXO VII OCTUBRE'!I25+'ANEXO VII NOVIEMBRE'!I25+'ANEXO VII DICIEMBRE'!I25)</f>
        <v>176186</v>
      </c>
      <c r="J25" s="10">
        <f>'ANEXO VII DICIEMBRE'!J25</f>
        <v>77905</v>
      </c>
      <c r="K25" s="10">
        <f>+'ANEXO VII OCTUBRE'!J25+'ANEXO VII NOVIEMBRE'!J25+'ANEXO VII DICIEMBRE'!K25</f>
        <v>849640</v>
      </c>
      <c r="L25" s="10">
        <f>'ANEXO VII OCTUBRE'!K25+'ANEXO VII NOVIEMBRE'!K25+'ANEXO VII DICIEMBRE'!L25</f>
        <v>58392</v>
      </c>
      <c r="M25" s="10">
        <f>'ANEXO VII OCTUBRE'!L25+'ANEXO VII NOVIEMBRE'!L25+'ANEXO VII DICIEMBRE'!M25</f>
        <v>692503</v>
      </c>
      <c r="N25" s="10">
        <f>'ANEXO VII OCTUBRE'!M25+'ANEXO VII NOVIEMBRE'!M25+'ANEXO VII DICIEMBRE'!N25</f>
        <v>126789</v>
      </c>
      <c r="O25" s="10">
        <f>'ANEXO VII DICIEMBRE'!O25</f>
        <v>1183</v>
      </c>
      <c r="P25" s="11">
        <f>SUM(B25:O25)</f>
        <v>14045407</v>
      </c>
      <c r="S25" s="19"/>
    </row>
    <row r="26" spans="1:19" x14ac:dyDescent="0.25">
      <c r="A26" s="6" t="s">
        <v>26</v>
      </c>
      <c r="B26" s="12">
        <f>SUM('ANEXO VII OCTUBRE'!B26+'ANEXO VII NOVIEMBRE'!B26+'ANEXO VII DICIEMBRE'!B26)</f>
        <v>11352980</v>
      </c>
      <c r="C26" s="12">
        <f>SUM('ANEXO VII OCTUBRE'!C26+'ANEXO VII NOVIEMBRE'!C26+'ANEXO VII DICIEMBRE'!C26)</f>
        <v>3079329</v>
      </c>
      <c r="D26" s="12">
        <f>SUM('ANEXO VII OCTUBRE'!D26+'ANEXO VII NOVIEMBRE'!D26+'ANEXO VII DICIEMBRE'!D26)</f>
        <v>294581</v>
      </c>
      <c r="E26" s="12">
        <f>SUM('ANEXO VII OCTUBRE'!E26+'ANEXO VII NOVIEMBRE'!E26+'ANEXO VII DICIEMBRE'!E26)</f>
        <v>221588</v>
      </c>
      <c r="F26" s="12">
        <f>SUM('ANEXO VII OCTUBRE'!F26+'ANEXO VII NOVIEMBRE'!F26+'ANEXO VII DICIEMBRE'!F26)</f>
        <v>292471</v>
      </c>
      <c r="G26" s="12">
        <f>SUM('ANEXO VII OCTUBRE'!G26+'ANEXO VII NOVIEMBRE'!G26+'ANEXO VII DICIEMBRE'!G26)</f>
        <v>35622</v>
      </c>
      <c r="H26" s="10">
        <f>SUM('ANEXO VII OCTUBRE'!H26+'ANEXO VII NOVIEMBRE'!H26+'ANEXO VII DICIEMBRE'!H26)</f>
        <v>236789</v>
      </c>
      <c r="I26" s="12">
        <f>SUM('ANEXO VII OCTUBRE'!I26+'ANEXO VII NOVIEMBRE'!I26+'ANEXO VII DICIEMBRE'!I26)</f>
        <v>366859</v>
      </c>
      <c r="J26" s="10">
        <f>'ANEXO VII DICIEMBRE'!J26</f>
        <v>162214</v>
      </c>
      <c r="K26" s="10">
        <f>+'ANEXO VII OCTUBRE'!J26+'ANEXO VII NOVIEMBRE'!J26+'ANEXO VII DICIEMBRE'!K26</f>
        <v>686480</v>
      </c>
      <c r="L26" s="10">
        <f>'ANEXO VII OCTUBRE'!K26+'ANEXO VII NOVIEMBRE'!K26+'ANEXO VII DICIEMBRE'!L26</f>
        <v>75458</v>
      </c>
      <c r="M26" s="10">
        <f>'ANEXO VII OCTUBRE'!L26+'ANEXO VII NOVIEMBRE'!L26+'ANEXO VII DICIEMBRE'!M26</f>
        <v>890442</v>
      </c>
      <c r="N26" s="10">
        <f>'ANEXO VII OCTUBRE'!M26+'ANEXO VII NOVIEMBRE'!M26+'ANEXO VII DICIEMBRE'!N26</f>
        <v>163029</v>
      </c>
      <c r="O26" s="10">
        <f>'ANEXO VII DICIEMBRE'!O26</f>
        <v>1529</v>
      </c>
      <c r="P26" s="11">
        <f>SUM(B26:O26)</f>
        <v>17859371</v>
      </c>
      <c r="S26" s="19"/>
    </row>
    <row r="27" spans="1:19" x14ac:dyDescent="0.25">
      <c r="A27" s="6" t="s">
        <v>27</v>
      </c>
      <c r="B27" s="12">
        <f>SUM('ANEXO VII OCTUBRE'!B27+'ANEXO VII NOVIEMBRE'!B27+'ANEXO VII DICIEMBRE'!B27)</f>
        <v>26581593</v>
      </c>
      <c r="C27" s="12">
        <f>SUM('ANEXO VII OCTUBRE'!C27+'ANEXO VII NOVIEMBRE'!C27+'ANEXO VII DICIEMBRE'!C27)</f>
        <v>7209866</v>
      </c>
      <c r="D27" s="12">
        <f>SUM('ANEXO VII OCTUBRE'!D27+'ANEXO VII NOVIEMBRE'!D27+'ANEXO VII DICIEMBRE'!D27)</f>
        <v>689726</v>
      </c>
      <c r="E27" s="12">
        <f>SUM('ANEXO VII OCTUBRE'!E27+'ANEXO VII NOVIEMBRE'!E27+'ANEXO VII DICIEMBRE'!E27)</f>
        <v>518820</v>
      </c>
      <c r="F27" s="12">
        <f>SUM('ANEXO VII OCTUBRE'!F27+'ANEXO VII NOVIEMBRE'!F27+'ANEXO VII DICIEMBRE'!F27)</f>
        <v>699461</v>
      </c>
      <c r="G27" s="12">
        <f>SUM('ANEXO VII OCTUBRE'!G27+'ANEXO VII NOVIEMBRE'!G27+'ANEXO VII DICIEMBRE'!G27)</f>
        <v>83406</v>
      </c>
      <c r="H27" s="10">
        <f>SUM('ANEXO VII OCTUBRE'!H27+'ANEXO VII NOVIEMBRE'!H27+'ANEXO VII DICIEMBRE'!H27)</f>
        <v>566292</v>
      </c>
      <c r="I27" s="12">
        <f>SUM('ANEXO VII OCTUBRE'!I27+'ANEXO VII NOVIEMBRE'!I27+'ANEXO VII DICIEMBRE'!I27)</f>
        <v>1120827</v>
      </c>
      <c r="J27" s="10">
        <f>'ANEXO VII DICIEMBRE'!J27</f>
        <v>495597</v>
      </c>
      <c r="K27" s="10">
        <f>+'ANEXO VII OCTUBRE'!J27+'ANEXO VII NOVIEMBRE'!J27+'ANEXO VII DICIEMBRE'!K27</f>
        <v>2217892</v>
      </c>
      <c r="L27" s="10">
        <f>'ANEXO VII OCTUBRE'!K27+'ANEXO VII NOVIEMBRE'!K27+'ANEXO VII DICIEMBRE'!L27</f>
        <v>180462</v>
      </c>
      <c r="M27" s="10">
        <f>'ANEXO VII OCTUBRE'!L27+'ANEXO VII NOVIEMBRE'!L27+'ANEXO VII DICIEMBRE'!M27</f>
        <v>2084862</v>
      </c>
      <c r="N27" s="10">
        <f>'ANEXO VII OCTUBRE'!M27+'ANEXO VII NOVIEMBRE'!M27+'ANEXO VII DICIEMBRE'!N27</f>
        <v>381713</v>
      </c>
      <c r="O27" s="10">
        <f>'ANEXO VII DICIEMBRE'!O27</f>
        <v>3657</v>
      </c>
      <c r="P27" s="11">
        <f>SUM(B27:O27)</f>
        <v>42834174</v>
      </c>
      <c r="S27" s="19"/>
    </row>
    <row r="28" spans="1:19" x14ac:dyDescent="0.25">
      <c r="A28" s="6" t="s">
        <v>28</v>
      </c>
      <c r="B28" s="12">
        <f>SUM('ANEXO VII OCTUBRE'!B28+'ANEXO VII NOVIEMBRE'!B28+'ANEXO VII DICIEMBRE'!B28)</f>
        <v>8451036</v>
      </c>
      <c r="C28" s="12">
        <f>SUM('ANEXO VII OCTUBRE'!C28+'ANEXO VII NOVIEMBRE'!C28+'ANEXO VII DICIEMBRE'!C28)</f>
        <v>2292219</v>
      </c>
      <c r="D28" s="12">
        <f>SUM('ANEXO VII OCTUBRE'!D28+'ANEXO VII NOVIEMBRE'!D28+'ANEXO VII DICIEMBRE'!D28)</f>
        <v>219283</v>
      </c>
      <c r="E28" s="12">
        <f>SUM('ANEXO VII OCTUBRE'!E28+'ANEXO VII NOVIEMBRE'!E28+'ANEXO VII DICIEMBRE'!E28)</f>
        <v>164948</v>
      </c>
      <c r="F28" s="12">
        <f>SUM('ANEXO VII OCTUBRE'!F28+'ANEXO VII NOVIEMBRE'!F28+'ANEXO VII DICIEMBRE'!F28)</f>
        <v>215347</v>
      </c>
      <c r="G28" s="12">
        <f>SUM('ANEXO VII OCTUBRE'!G28+'ANEXO VII NOVIEMBRE'!G28+'ANEXO VII DICIEMBRE'!G28)</f>
        <v>26517</v>
      </c>
      <c r="H28" s="10">
        <f>SUM('ANEXO VII OCTUBRE'!H28+'ANEXO VII NOVIEMBRE'!H28+'ANEXO VII DICIEMBRE'!H28)</f>
        <v>174348</v>
      </c>
      <c r="I28" s="12">
        <f>SUM('ANEXO VII OCTUBRE'!I28+'ANEXO VII NOVIEMBRE'!I28+'ANEXO VII DICIEMBRE'!I28)</f>
        <v>151940</v>
      </c>
      <c r="J28" s="10">
        <f>'ANEXO VII DICIEMBRE'!J28</f>
        <v>67183</v>
      </c>
      <c r="K28" s="10">
        <f>+'ANEXO VII OCTUBRE'!J28+'ANEXO VII NOVIEMBRE'!J28+'ANEXO VII DICIEMBRE'!K28</f>
        <v>345501</v>
      </c>
      <c r="L28" s="10">
        <f>'ANEXO VII OCTUBRE'!K28+'ANEXO VII NOVIEMBRE'!K28+'ANEXO VII DICIEMBRE'!L28</f>
        <v>55560</v>
      </c>
      <c r="M28" s="10">
        <f>'ANEXO VII OCTUBRE'!L28+'ANEXO VII NOVIEMBRE'!L28+'ANEXO VII DICIEMBRE'!M28</f>
        <v>662836</v>
      </c>
      <c r="N28" s="10">
        <f>'ANEXO VII OCTUBRE'!M28+'ANEXO VII NOVIEMBRE'!M28+'ANEXO VII DICIEMBRE'!N28</f>
        <v>121357</v>
      </c>
      <c r="O28" s="10">
        <f>'ANEXO VII DICIEMBRE'!O28</f>
        <v>1126</v>
      </c>
      <c r="P28" s="11">
        <f>SUM(B28:O28)</f>
        <v>12949201</v>
      </c>
      <c r="S28" s="19"/>
    </row>
    <row r="29" spans="1:19" x14ac:dyDescent="0.25">
      <c r="A29" s="6" t="s">
        <v>29</v>
      </c>
      <c r="B29" s="12">
        <f>SUM('ANEXO VII OCTUBRE'!B29+'ANEXO VII NOVIEMBRE'!B29+'ANEXO VII DICIEMBRE'!B29)</f>
        <v>10024377</v>
      </c>
      <c r="C29" s="12">
        <f>SUM('ANEXO VII OCTUBRE'!C29+'ANEXO VII NOVIEMBRE'!C29+'ANEXO VII DICIEMBRE'!C29)</f>
        <v>2718965</v>
      </c>
      <c r="D29" s="12">
        <f>SUM('ANEXO VII OCTUBRE'!D29+'ANEXO VII NOVIEMBRE'!D29+'ANEXO VII DICIEMBRE'!D29)</f>
        <v>260107</v>
      </c>
      <c r="E29" s="12">
        <f>SUM('ANEXO VII OCTUBRE'!E29+'ANEXO VII NOVIEMBRE'!E29+'ANEXO VII DICIEMBRE'!E29)</f>
        <v>195656</v>
      </c>
      <c r="F29" s="12">
        <f>SUM('ANEXO VII OCTUBRE'!F29+'ANEXO VII NOVIEMBRE'!F29+'ANEXO VII DICIEMBRE'!F29)</f>
        <v>258019</v>
      </c>
      <c r="G29" s="12">
        <f>SUM('ANEXO VII OCTUBRE'!G29+'ANEXO VII NOVIEMBRE'!G29+'ANEXO VII DICIEMBRE'!G29)</f>
        <v>31455</v>
      </c>
      <c r="H29" s="10">
        <f>SUM('ANEXO VII OCTUBRE'!H29+'ANEXO VII NOVIEMBRE'!H29+'ANEXO VII DICIEMBRE'!H29)</f>
        <v>208895</v>
      </c>
      <c r="I29" s="12">
        <f>SUM('ANEXO VII OCTUBRE'!I29+'ANEXO VII NOVIEMBRE'!I29+'ANEXO VII DICIEMBRE'!I29)</f>
        <v>257804</v>
      </c>
      <c r="J29" s="10">
        <f>'ANEXO VII DICIEMBRE'!J29</f>
        <v>113993</v>
      </c>
      <c r="K29" s="10">
        <f>+'ANEXO VII OCTUBRE'!J29+'ANEXO VII NOVIEMBRE'!J29+'ANEXO VII DICIEMBRE'!K29</f>
        <v>212431.01</v>
      </c>
      <c r="L29" s="10">
        <f>'ANEXO VII OCTUBRE'!K29+'ANEXO VII NOVIEMBRE'!K29+'ANEXO VII DICIEMBRE'!L29</f>
        <v>66569</v>
      </c>
      <c r="M29" s="10">
        <f>'ANEXO VII OCTUBRE'!L29+'ANEXO VII NOVIEMBRE'!L29+'ANEXO VII DICIEMBRE'!M29</f>
        <v>786237</v>
      </c>
      <c r="N29" s="10">
        <f>'ANEXO VII OCTUBRE'!M29+'ANEXO VII NOVIEMBRE'!M29+'ANEXO VII DICIEMBRE'!N29</f>
        <v>143950</v>
      </c>
      <c r="O29" s="10">
        <f>'ANEXO VII DICIEMBRE'!O29</f>
        <v>1349</v>
      </c>
      <c r="P29" s="11">
        <f>SUM(B29:O29)</f>
        <v>15279807.01</v>
      </c>
      <c r="S29" s="19"/>
    </row>
    <row r="30" spans="1:19" x14ac:dyDescent="0.25">
      <c r="A30" s="6" t="s">
        <v>30</v>
      </c>
      <c r="B30" s="12">
        <f>SUM('ANEXO VII OCTUBRE'!B30+'ANEXO VII NOVIEMBRE'!B30+'ANEXO VII DICIEMBRE'!B30)</f>
        <v>14450456</v>
      </c>
      <c r="C30" s="12">
        <f>SUM('ANEXO VII OCTUBRE'!C30+'ANEXO VII NOVIEMBRE'!C30+'ANEXO VII DICIEMBRE'!C30)</f>
        <v>3919473</v>
      </c>
      <c r="D30" s="12">
        <f>SUM('ANEXO VII OCTUBRE'!D30+'ANEXO VII NOVIEMBRE'!D30+'ANEXO VII DICIEMBRE'!D30)</f>
        <v>374954</v>
      </c>
      <c r="E30" s="12">
        <f>SUM('ANEXO VII OCTUBRE'!E30+'ANEXO VII NOVIEMBRE'!E30+'ANEXO VII DICIEMBRE'!E30)</f>
        <v>282044</v>
      </c>
      <c r="F30" s="12">
        <f>SUM('ANEXO VII OCTUBRE'!F30+'ANEXO VII NOVIEMBRE'!F30+'ANEXO VII DICIEMBRE'!F30)</f>
        <v>373981</v>
      </c>
      <c r="G30" s="12">
        <f>SUM('ANEXO VII OCTUBRE'!G30+'ANEXO VII NOVIEMBRE'!G30+'ANEXO VII DICIEMBRE'!G30)</f>
        <v>45342</v>
      </c>
      <c r="H30" s="10">
        <f>SUM('ANEXO VII OCTUBRE'!H30+'ANEXO VII NOVIEMBRE'!H30+'ANEXO VII DICIEMBRE'!H30)</f>
        <v>302780</v>
      </c>
      <c r="I30" s="12">
        <f>SUM('ANEXO VII OCTUBRE'!I30+'ANEXO VII NOVIEMBRE'!I30+'ANEXO VII DICIEMBRE'!I30)</f>
        <v>504085</v>
      </c>
      <c r="J30" s="10">
        <f>'ANEXO VII DICIEMBRE'!J30</f>
        <v>222892</v>
      </c>
      <c r="K30" s="10">
        <f>+'ANEXO VII OCTUBRE'!J30+'ANEXO VII NOVIEMBRE'!J30+'ANEXO VII DICIEMBRE'!K30</f>
        <v>2919196</v>
      </c>
      <c r="L30" s="10">
        <f>'ANEXO VII OCTUBRE'!K30+'ANEXO VII NOVIEMBRE'!K30+'ANEXO VII DICIEMBRE'!L30</f>
        <v>96488</v>
      </c>
      <c r="M30" s="10">
        <f>'ANEXO VII OCTUBRE'!L30+'ANEXO VII NOVIEMBRE'!L30+'ANEXO VII DICIEMBRE'!M30</f>
        <v>1133385</v>
      </c>
      <c r="N30" s="10">
        <f>'ANEXO VII OCTUBRE'!M30+'ANEXO VII NOVIEMBRE'!M30+'ANEXO VII DICIEMBRE'!N30</f>
        <v>207510</v>
      </c>
      <c r="O30" s="10">
        <f>'ANEXO VII DICIEMBRE'!O30</f>
        <v>1956</v>
      </c>
      <c r="P30" s="11">
        <f>SUM(B30:O30)</f>
        <v>24834542</v>
      </c>
      <c r="S30" s="19"/>
    </row>
    <row r="31" spans="1:19" x14ac:dyDescent="0.25">
      <c r="A31" s="6" t="s">
        <v>31</v>
      </c>
      <c r="B31" s="12">
        <f>SUM('ANEXO VII OCTUBRE'!B31+'ANEXO VII NOVIEMBRE'!B31+'ANEXO VII DICIEMBRE'!B31)</f>
        <v>7646286</v>
      </c>
      <c r="C31" s="12">
        <f>SUM('ANEXO VII OCTUBRE'!C31+'ANEXO VII NOVIEMBRE'!C31+'ANEXO VII DICIEMBRE'!C31)</f>
        <v>2073942</v>
      </c>
      <c r="D31" s="12">
        <f>SUM('ANEXO VII OCTUBRE'!D31+'ANEXO VII NOVIEMBRE'!D31+'ANEXO VII DICIEMBRE'!D31)</f>
        <v>198403</v>
      </c>
      <c r="E31" s="12">
        <f>SUM('ANEXO VII OCTUBRE'!E31+'ANEXO VII NOVIEMBRE'!E31+'ANEXO VII DICIEMBRE'!E31)</f>
        <v>149241</v>
      </c>
      <c r="F31" s="12">
        <f>SUM('ANEXO VII OCTUBRE'!F31+'ANEXO VII NOVIEMBRE'!F31+'ANEXO VII DICIEMBRE'!F31)</f>
        <v>192480</v>
      </c>
      <c r="G31" s="12">
        <f>SUM('ANEXO VII OCTUBRE'!G31+'ANEXO VII NOVIEMBRE'!G31+'ANEXO VII DICIEMBRE'!G31)</f>
        <v>23994</v>
      </c>
      <c r="H31" s="10">
        <f>SUM('ANEXO VII OCTUBRE'!H31+'ANEXO VII NOVIEMBRE'!H31+'ANEXO VII DICIEMBRE'!H31)</f>
        <v>155834</v>
      </c>
      <c r="I31" s="12">
        <f>SUM('ANEXO VII OCTUBRE'!I31+'ANEXO VII NOVIEMBRE'!I31+'ANEXO VII DICIEMBRE'!I31)</f>
        <v>69828</v>
      </c>
      <c r="J31" s="10">
        <f>'ANEXO VII DICIEMBRE'!J31</f>
        <v>30876</v>
      </c>
      <c r="K31" s="10">
        <f>+'ANEXO VII OCTUBRE'!J31+'ANEXO VII NOVIEMBRE'!J31+'ANEXO VII DICIEMBRE'!K31</f>
        <v>400426</v>
      </c>
      <c r="L31" s="10">
        <f>'ANEXO VII OCTUBRE'!K31+'ANEXO VII NOVIEMBRE'!K31+'ANEXO VII DICIEMBRE'!L31</f>
        <v>49659</v>
      </c>
      <c r="M31" s="10">
        <f>'ANEXO VII OCTUBRE'!L31+'ANEXO VII NOVIEMBRE'!L31+'ANEXO VII DICIEMBRE'!M31</f>
        <v>599717</v>
      </c>
      <c r="N31" s="10">
        <f>'ANEXO VII OCTUBRE'!M31+'ANEXO VII NOVIEMBRE'!M31+'ANEXO VII DICIEMBRE'!N31</f>
        <v>109801</v>
      </c>
      <c r="O31" s="10">
        <f>'ANEXO VII DICIEMBRE'!O31</f>
        <v>1007</v>
      </c>
      <c r="P31" s="11">
        <f>SUM(B31:O31)</f>
        <v>11701494</v>
      </c>
      <c r="S31" s="19"/>
    </row>
    <row r="32" spans="1:19" x14ac:dyDescent="0.25">
      <c r="A32" s="6" t="s">
        <v>32</v>
      </c>
      <c r="B32" s="12">
        <f>SUM('ANEXO VII OCTUBRE'!B32+'ANEXO VII NOVIEMBRE'!B32+'ANEXO VII DICIEMBRE'!B32)</f>
        <v>8118939</v>
      </c>
      <c r="C32" s="12">
        <f>SUM('ANEXO VII OCTUBRE'!C32+'ANEXO VII NOVIEMBRE'!C32+'ANEXO VII DICIEMBRE'!C32)</f>
        <v>2202142</v>
      </c>
      <c r="D32" s="12">
        <f>SUM('ANEXO VII OCTUBRE'!D32+'ANEXO VII NOVIEMBRE'!D32+'ANEXO VII DICIEMBRE'!D32)</f>
        <v>210666</v>
      </c>
      <c r="E32" s="12">
        <f>SUM('ANEXO VII OCTUBRE'!E32+'ANEXO VII NOVIEMBRE'!E32+'ANEXO VII DICIEMBRE'!E32)</f>
        <v>158465</v>
      </c>
      <c r="F32" s="12">
        <f>SUM('ANEXO VII OCTUBRE'!F32+'ANEXO VII NOVIEMBRE'!F32+'ANEXO VII DICIEMBRE'!F32)</f>
        <v>205548</v>
      </c>
      <c r="G32" s="12">
        <f>SUM('ANEXO VII OCTUBRE'!G32+'ANEXO VII NOVIEMBRE'!G32+'ANEXO VII DICIEMBRE'!G32)</f>
        <v>25476</v>
      </c>
      <c r="H32" s="10">
        <f>SUM('ANEXO VII OCTUBRE'!H32+'ANEXO VII NOVIEMBRE'!H32+'ANEXO VII DICIEMBRE'!H32)</f>
        <v>166415</v>
      </c>
      <c r="I32" s="12">
        <f>SUM('ANEXO VII OCTUBRE'!I32+'ANEXO VII NOVIEMBRE'!I32+'ANEXO VII DICIEMBRE'!I32)</f>
        <v>136163</v>
      </c>
      <c r="J32" s="10">
        <f>'ANEXO VII DICIEMBRE'!J32</f>
        <v>60207</v>
      </c>
      <c r="K32" s="10">
        <f>+'ANEXO VII OCTUBRE'!J32+'ANEXO VII NOVIEMBRE'!J32+'ANEXO VII DICIEMBRE'!K32</f>
        <v>589131.01</v>
      </c>
      <c r="L32" s="10">
        <f>'ANEXO VII OCTUBRE'!K32+'ANEXO VII NOVIEMBRE'!K32+'ANEXO VII DICIEMBRE'!L32</f>
        <v>53032</v>
      </c>
      <c r="M32" s="10">
        <f>'ANEXO VII OCTUBRE'!L32+'ANEXO VII NOVIEMBRE'!L32+'ANEXO VII DICIEMBRE'!M32</f>
        <v>636788</v>
      </c>
      <c r="N32" s="10">
        <f>'ANEXO VII OCTUBRE'!M32+'ANEXO VII NOVIEMBRE'!M32+'ANEXO VII DICIEMBRE'!N32</f>
        <v>116588</v>
      </c>
      <c r="O32" s="10">
        <f>'ANEXO VII DICIEMBRE'!O32</f>
        <v>1075</v>
      </c>
      <c r="P32" s="11">
        <f>SUM(B32:O32)</f>
        <v>12680635.01</v>
      </c>
      <c r="S32" s="19"/>
    </row>
    <row r="33" spans="1:19" x14ac:dyDescent="0.25">
      <c r="A33" s="6" t="s">
        <v>33</v>
      </c>
      <c r="B33" s="12">
        <f>SUM('ANEXO VII OCTUBRE'!B33+'ANEXO VII NOVIEMBRE'!B33+'ANEXO VII DICIEMBRE'!B33)</f>
        <v>8336750</v>
      </c>
      <c r="C33" s="12">
        <f>SUM('ANEXO VII OCTUBRE'!C33+'ANEXO VII NOVIEMBRE'!C33+'ANEXO VII DICIEMBRE'!C33)</f>
        <v>2261221</v>
      </c>
      <c r="D33" s="12">
        <f>SUM('ANEXO VII OCTUBRE'!D33+'ANEXO VII NOVIEMBRE'!D33+'ANEXO VII DICIEMBRE'!D33)</f>
        <v>216318</v>
      </c>
      <c r="E33" s="12">
        <f>SUM('ANEXO VII OCTUBRE'!E33+'ANEXO VII NOVIEMBRE'!E33+'ANEXO VII DICIEMBRE'!E33)</f>
        <v>162717</v>
      </c>
      <c r="F33" s="12">
        <f>SUM('ANEXO VII OCTUBRE'!F33+'ANEXO VII NOVIEMBRE'!F33+'ANEXO VII DICIEMBRE'!F33)</f>
        <v>208718</v>
      </c>
      <c r="G33" s="12">
        <f>SUM('ANEXO VII OCTUBRE'!G33+'ANEXO VII NOVIEMBRE'!G33+'ANEXO VII DICIEMBRE'!G33)</f>
        <v>26160</v>
      </c>
      <c r="H33" s="10">
        <f>SUM('ANEXO VII OCTUBRE'!H33+'ANEXO VII NOVIEMBRE'!H33+'ANEXO VII DICIEMBRE'!H33)</f>
        <v>168981</v>
      </c>
      <c r="I33" s="12">
        <f>SUM('ANEXO VII OCTUBRE'!I33+'ANEXO VII NOVIEMBRE'!I33+'ANEXO VII DICIEMBRE'!I33)</f>
        <v>72816</v>
      </c>
      <c r="J33" s="10">
        <f>'ANEXO VII DICIEMBRE'!J33</f>
        <v>32197</v>
      </c>
      <c r="K33" s="10">
        <f>+'ANEXO VII OCTUBRE'!J33+'ANEXO VII NOVIEMBRE'!J33+'ANEXO VII DICIEMBRE'!K33</f>
        <v>1269322</v>
      </c>
      <c r="L33" s="10">
        <f>'ANEXO VII OCTUBRE'!K33+'ANEXO VII NOVIEMBRE'!K33+'ANEXO VII DICIEMBRE'!L33</f>
        <v>53850</v>
      </c>
      <c r="M33" s="10">
        <f>'ANEXO VII OCTUBRE'!L33+'ANEXO VII NOVIEMBRE'!L33+'ANEXO VII DICIEMBRE'!M33</f>
        <v>653872</v>
      </c>
      <c r="N33" s="10">
        <f>'ANEXO VII OCTUBRE'!M33+'ANEXO VII NOVIEMBRE'!M33+'ANEXO VII DICIEMBRE'!N33</f>
        <v>119716</v>
      </c>
      <c r="O33" s="10">
        <f>'ANEXO VII DICIEMBRE'!O33</f>
        <v>1091</v>
      </c>
      <c r="P33" s="11">
        <f>SUM(B33:O33)</f>
        <v>13583729</v>
      </c>
      <c r="S33" s="19"/>
    </row>
    <row r="34" spans="1:19" x14ac:dyDescent="0.25">
      <c r="A34" s="6" t="s">
        <v>34</v>
      </c>
      <c r="B34" s="12">
        <f>SUM('ANEXO VII OCTUBRE'!B34+'ANEXO VII NOVIEMBRE'!B34+'ANEXO VII DICIEMBRE'!B34)</f>
        <v>13616806</v>
      </c>
      <c r="C34" s="12">
        <f>SUM('ANEXO VII OCTUBRE'!C34+'ANEXO VII NOVIEMBRE'!C34+'ANEXO VII DICIEMBRE'!C34)</f>
        <v>3693357</v>
      </c>
      <c r="D34" s="12">
        <f>SUM('ANEXO VII OCTUBRE'!D34+'ANEXO VII NOVIEMBRE'!D34+'ANEXO VII DICIEMBRE'!D34)</f>
        <v>353322</v>
      </c>
      <c r="E34" s="12">
        <f>SUM('ANEXO VII OCTUBRE'!E34+'ANEXO VII NOVIEMBRE'!E34+'ANEXO VII DICIEMBRE'!E34)</f>
        <v>265774</v>
      </c>
      <c r="F34" s="12">
        <f>SUM('ANEXO VII OCTUBRE'!F34+'ANEXO VII NOVIEMBRE'!F34+'ANEXO VII DICIEMBRE'!F34)</f>
        <v>353749</v>
      </c>
      <c r="G34" s="12">
        <f>SUM('ANEXO VII OCTUBRE'!G34+'ANEXO VII NOVIEMBRE'!G34+'ANEXO VII DICIEMBRE'!G34)</f>
        <v>42726</v>
      </c>
      <c r="H34" s="10">
        <f>SUM('ANEXO VII OCTUBRE'!H34+'ANEXO VII NOVIEMBRE'!H34+'ANEXO VII DICIEMBRE'!H34)</f>
        <v>286400</v>
      </c>
      <c r="I34" s="12">
        <f>SUM('ANEXO VII OCTUBRE'!I34+'ANEXO VII NOVIEMBRE'!I34+'ANEXO VII DICIEMBRE'!I34)</f>
        <v>480359</v>
      </c>
      <c r="J34" s="10">
        <f>'ANEXO VII DICIEMBRE'!J34</f>
        <v>212401</v>
      </c>
      <c r="K34" s="10">
        <f>+'ANEXO VII OCTUBRE'!J34+'ANEXO VII NOVIEMBRE'!J34+'ANEXO VII DICIEMBRE'!K34</f>
        <v>0</v>
      </c>
      <c r="L34" s="10">
        <f>'ANEXO VII OCTUBRE'!K34+'ANEXO VII NOVIEMBRE'!K34+'ANEXO VII DICIEMBRE'!L34</f>
        <v>91268</v>
      </c>
      <c r="M34" s="10">
        <f>'ANEXO VII OCTUBRE'!L34+'ANEXO VII NOVIEMBRE'!L34+'ANEXO VII DICIEMBRE'!M34</f>
        <v>1068001</v>
      </c>
      <c r="N34" s="10">
        <f>'ANEXO VII OCTUBRE'!M34+'ANEXO VII NOVIEMBRE'!M34+'ANEXO VII DICIEMBRE'!N34</f>
        <v>195538</v>
      </c>
      <c r="O34" s="10">
        <f>'ANEXO VII DICIEMBRE'!O34</f>
        <v>1850</v>
      </c>
      <c r="P34" s="11">
        <f>SUM(B34:O34)</f>
        <v>20661551</v>
      </c>
      <c r="S34" s="19"/>
    </row>
    <row r="35" spans="1:19" x14ac:dyDescent="0.25">
      <c r="A35" s="6" t="s">
        <v>35</v>
      </c>
      <c r="B35" s="12">
        <f>SUM('ANEXO VII OCTUBRE'!B35+'ANEXO VII NOVIEMBRE'!B35+'ANEXO VII DICIEMBRE'!B35)</f>
        <v>10542793</v>
      </c>
      <c r="C35" s="12">
        <f>SUM('ANEXO VII OCTUBRE'!C35+'ANEXO VII NOVIEMBRE'!C35+'ANEXO VII DICIEMBRE'!C35)</f>
        <v>2859577</v>
      </c>
      <c r="D35" s="12">
        <f>SUM('ANEXO VII OCTUBRE'!D35+'ANEXO VII NOVIEMBRE'!D35+'ANEXO VII DICIEMBRE'!D35)</f>
        <v>273560</v>
      </c>
      <c r="E35" s="12">
        <f>SUM('ANEXO VII OCTUBRE'!E35+'ANEXO VII NOVIEMBRE'!E35+'ANEXO VII DICIEMBRE'!E35)</f>
        <v>205775</v>
      </c>
      <c r="F35" s="12">
        <f>SUM('ANEXO VII OCTUBRE'!F35+'ANEXO VII NOVIEMBRE'!F35+'ANEXO VII DICIEMBRE'!F35)</f>
        <v>272503</v>
      </c>
      <c r="G35" s="12">
        <f>SUM('ANEXO VII OCTUBRE'!G35+'ANEXO VII NOVIEMBRE'!G35+'ANEXO VII DICIEMBRE'!G35)</f>
        <v>33081</v>
      </c>
      <c r="H35" s="10">
        <f>SUM('ANEXO VII OCTUBRE'!H35+'ANEXO VII NOVIEMBRE'!H35+'ANEXO VII DICIEMBRE'!H35)</f>
        <v>220621</v>
      </c>
      <c r="I35" s="12">
        <f>SUM('ANEXO VII OCTUBRE'!I35+'ANEXO VII NOVIEMBRE'!I35+'ANEXO VII DICIEMBRE'!I35)</f>
        <v>309756</v>
      </c>
      <c r="J35" s="10">
        <f>'ANEXO VII DICIEMBRE'!J35</f>
        <v>136965</v>
      </c>
      <c r="K35" s="10">
        <f>+'ANEXO VII OCTUBRE'!J35+'ANEXO VII NOVIEMBRE'!J35+'ANEXO VII DICIEMBRE'!K35</f>
        <v>11696</v>
      </c>
      <c r="L35" s="10">
        <f>'ANEXO VII OCTUBRE'!K35+'ANEXO VII NOVIEMBRE'!K35+'ANEXO VII DICIEMBRE'!L35</f>
        <v>70306</v>
      </c>
      <c r="M35" s="10">
        <f>'ANEXO VII OCTUBRE'!L35+'ANEXO VII NOVIEMBRE'!L35+'ANEXO VII DICIEMBRE'!M35</f>
        <v>826898</v>
      </c>
      <c r="N35" s="10">
        <f>'ANEXO VII OCTUBRE'!M35+'ANEXO VII NOVIEMBRE'!M35+'ANEXO VII DICIEMBRE'!N35</f>
        <v>151395</v>
      </c>
      <c r="O35" s="10">
        <f>'ANEXO VII DICIEMBRE'!O35</f>
        <v>1425</v>
      </c>
      <c r="P35" s="11">
        <f>SUM(B35:O35)</f>
        <v>15916351</v>
      </c>
      <c r="S35" s="19"/>
    </row>
    <row r="36" spans="1:19" x14ac:dyDescent="0.25">
      <c r="A36" s="6" t="s">
        <v>36</v>
      </c>
      <c r="B36" s="12">
        <f>SUM('ANEXO VII OCTUBRE'!B36+'ANEXO VII NOVIEMBRE'!B36+'ANEXO VII DICIEMBRE'!B36)</f>
        <v>9114100</v>
      </c>
      <c r="C36" s="12">
        <f>SUM('ANEXO VII OCTUBRE'!C36+'ANEXO VII NOVIEMBRE'!C36+'ANEXO VII DICIEMBRE'!C36)</f>
        <v>2472065</v>
      </c>
      <c r="D36" s="12">
        <f>SUM('ANEXO VII OCTUBRE'!D36+'ANEXO VII NOVIEMBRE'!D36+'ANEXO VII DICIEMBRE'!D36)</f>
        <v>236489</v>
      </c>
      <c r="E36" s="12">
        <f>SUM('ANEXO VII OCTUBRE'!E36+'ANEXO VII NOVIEMBRE'!E36+'ANEXO VII DICIEMBRE'!E36)</f>
        <v>177889</v>
      </c>
      <c r="F36" s="12">
        <f>SUM('ANEXO VII OCTUBRE'!F36+'ANEXO VII NOVIEMBRE'!F36+'ANEXO VII DICIEMBRE'!F36)</f>
        <v>229186</v>
      </c>
      <c r="G36" s="12">
        <f>SUM('ANEXO VII OCTUBRE'!G36+'ANEXO VII NOVIEMBRE'!G36+'ANEXO VII DICIEMBRE'!G36)</f>
        <v>28599</v>
      </c>
      <c r="H36" s="10">
        <f>SUM('ANEXO VII OCTUBRE'!H36+'ANEXO VII NOVIEMBRE'!H36+'ANEXO VII DICIEMBRE'!H36)</f>
        <v>185553</v>
      </c>
      <c r="I36" s="12">
        <f>SUM('ANEXO VII OCTUBRE'!I36+'ANEXO VII NOVIEMBRE'!I36+'ANEXO VII DICIEMBRE'!I36)</f>
        <v>177920</v>
      </c>
      <c r="J36" s="10">
        <f>'ANEXO VII DICIEMBRE'!J36</f>
        <v>78671</v>
      </c>
      <c r="K36" s="10">
        <f>+'ANEXO VII OCTUBRE'!J36+'ANEXO VII NOVIEMBRE'!J36+'ANEXO VII DICIEMBRE'!K36</f>
        <v>1138785</v>
      </c>
      <c r="L36" s="10">
        <f>'ANEXO VII OCTUBRE'!K36+'ANEXO VII NOVIEMBRE'!K36+'ANEXO VII DICIEMBRE'!L36</f>
        <v>59131</v>
      </c>
      <c r="M36" s="10">
        <f>'ANEXO VII OCTUBRE'!L36+'ANEXO VII NOVIEMBRE'!L36+'ANEXO VII DICIEMBRE'!M36</f>
        <v>714842</v>
      </c>
      <c r="N36" s="10">
        <f>'ANEXO VII OCTUBRE'!M36+'ANEXO VII NOVIEMBRE'!M36+'ANEXO VII DICIEMBRE'!N36</f>
        <v>130879</v>
      </c>
      <c r="O36" s="10">
        <f>'ANEXO VII DICIEMBRE'!O36</f>
        <v>1198</v>
      </c>
      <c r="P36" s="11">
        <f>SUM(B36:O36)</f>
        <v>14745307</v>
      </c>
      <c r="S36" s="19"/>
    </row>
    <row r="37" spans="1:19" x14ac:dyDescent="0.25">
      <c r="A37" s="6" t="s">
        <v>37</v>
      </c>
      <c r="B37" s="12">
        <f>SUM('ANEXO VII OCTUBRE'!B37+'ANEXO VII NOVIEMBRE'!B37+'ANEXO VII DICIEMBRE'!B37)</f>
        <v>8839917</v>
      </c>
      <c r="C37" s="12">
        <f>SUM('ANEXO VII OCTUBRE'!C37+'ANEXO VII NOVIEMBRE'!C37+'ANEXO VII DICIEMBRE'!C37)</f>
        <v>2397696</v>
      </c>
      <c r="D37" s="12">
        <f>SUM('ANEXO VII OCTUBRE'!D37+'ANEXO VII NOVIEMBRE'!D37+'ANEXO VII DICIEMBRE'!D37)</f>
        <v>229374</v>
      </c>
      <c r="E37" s="12">
        <f>SUM('ANEXO VII OCTUBRE'!E37+'ANEXO VII NOVIEMBRE'!E37+'ANEXO VII DICIEMBRE'!E37)</f>
        <v>172538</v>
      </c>
      <c r="F37" s="12">
        <f>SUM('ANEXO VII OCTUBRE'!F37+'ANEXO VII NOVIEMBRE'!F37+'ANEXO VII DICIEMBRE'!F37)</f>
        <v>223829</v>
      </c>
      <c r="G37" s="12">
        <f>SUM('ANEXO VII OCTUBRE'!G37+'ANEXO VII NOVIEMBRE'!G37+'ANEXO VII DICIEMBRE'!G37)</f>
        <v>27738</v>
      </c>
      <c r="H37" s="10">
        <f>SUM('ANEXO VII OCTUBRE'!H37+'ANEXO VII NOVIEMBRE'!H37+'ANEXO VII DICIEMBRE'!H37)</f>
        <v>181214</v>
      </c>
      <c r="I37" s="12">
        <f>SUM('ANEXO VII OCTUBRE'!I37+'ANEXO VII NOVIEMBRE'!I37+'ANEXO VII DICIEMBRE'!I37)</f>
        <v>116884</v>
      </c>
      <c r="J37" s="10">
        <f>'ANEXO VII DICIEMBRE'!J37</f>
        <v>51683</v>
      </c>
      <c r="K37" s="10">
        <f>+'ANEXO VII OCTUBRE'!J37+'ANEXO VII NOVIEMBRE'!J37+'ANEXO VII DICIEMBRE'!K37</f>
        <v>290145</v>
      </c>
      <c r="L37" s="10">
        <f>'ANEXO VII OCTUBRE'!K37+'ANEXO VII NOVIEMBRE'!K37+'ANEXO VII DICIEMBRE'!L37</f>
        <v>57748</v>
      </c>
      <c r="M37" s="10">
        <f>'ANEXO VII OCTUBRE'!L37+'ANEXO VII NOVIEMBRE'!L37+'ANEXO VII DICIEMBRE'!M37</f>
        <v>693337</v>
      </c>
      <c r="N37" s="10">
        <f>'ANEXO VII OCTUBRE'!M37+'ANEXO VII NOVIEMBRE'!M37+'ANEXO VII DICIEMBRE'!N37</f>
        <v>126942</v>
      </c>
      <c r="O37" s="10">
        <f>'ANEXO VII DICIEMBRE'!O37</f>
        <v>1170</v>
      </c>
      <c r="P37" s="11">
        <f>SUM(B37:O37)</f>
        <v>13410215</v>
      </c>
      <c r="S37" s="19"/>
    </row>
    <row r="38" spans="1:19" x14ac:dyDescent="0.25">
      <c r="A38" s="6" t="s">
        <v>38</v>
      </c>
      <c r="B38" s="12">
        <f>SUM('ANEXO VII OCTUBRE'!B38+'ANEXO VII NOVIEMBRE'!B38+'ANEXO VII DICIEMBRE'!B38)</f>
        <v>18529130</v>
      </c>
      <c r="C38" s="12">
        <f>SUM('ANEXO VII OCTUBRE'!C38+'ANEXO VII NOVIEMBRE'!C38+'ANEXO VII DICIEMBRE'!C38)</f>
        <v>5025754</v>
      </c>
      <c r="D38" s="12">
        <f>SUM('ANEXO VII OCTUBRE'!D38+'ANEXO VII NOVIEMBRE'!D38+'ANEXO VII DICIEMBRE'!D38)</f>
        <v>480785</v>
      </c>
      <c r="E38" s="12">
        <f>SUM('ANEXO VII OCTUBRE'!E38+'ANEXO VII NOVIEMBRE'!E38+'ANEXO VII DICIEMBRE'!E38)</f>
        <v>361653</v>
      </c>
      <c r="F38" s="12">
        <f>SUM('ANEXO VII OCTUBRE'!F38+'ANEXO VII NOVIEMBRE'!F38+'ANEXO VII DICIEMBRE'!F38)</f>
        <v>468963</v>
      </c>
      <c r="G38" s="12">
        <f>SUM('ANEXO VII OCTUBRE'!G38+'ANEXO VII NOVIEMBRE'!G38+'ANEXO VII DICIEMBRE'!G38)</f>
        <v>58140</v>
      </c>
      <c r="H38" s="10">
        <f>SUM('ANEXO VII OCTUBRE'!H38+'ANEXO VII NOVIEMBRE'!H38+'ANEXO VII DICIEMBRE'!H38)</f>
        <v>379677</v>
      </c>
      <c r="I38" s="12">
        <f>SUM('ANEXO VII OCTUBRE'!I38+'ANEXO VII NOVIEMBRE'!I38+'ANEXO VII DICIEMBRE'!I38)</f>
        <v>674157</v>
      </c>
      <c r="J38" s="10">
        <f>'ANEXO VII DICIEMBRE'!J38</f>
        <v>298093</v>
      </c>
      <c r="K38" s="10">
        <f>+'ANEXO VII OCTUBRE'!J38+'ANEXO VII NOVIEMBRE'!J38+'ANEXO VII DICIEMBRE'!K38</f>
        <v>4318233</v>
      </c>
      <c r="L38" s="10">
        <f>'ANEXO VII OCTUBRE'!K38+'ANEXO VII NOVIEMBRE'!K38+'ANEXO VII DICIEMBRE'!L38</f>
        <v>120993</v>
      </c>
      <c r="M38" s="10">
        <f>'ANEXO VII OCTUBRE'!L38+'ANEXO VII NOVIEMBRE'!L38+'ANEXO VII DICIEMBRE'!M38</f>
        <v>1453286</v>
      </c>
      <c r="N38" s="10">
        <f>'ANEXO VII OCTUBRE'!M38+'ANEXO VII NOVIEMBRE'!M38+'ANEXO VII DICIEMBRE'!N38</f>
        <v>266079</v>
      </c>
      <c r="O38" s="10">
        <f>'ANEXO VII DICIEMBRE'!O38</f>
        <v>2452</v>
      </c>
      <c r="P38" s="11">
        <f>SUM(B38:O38)</f>
        <v>32437395</v>
      </c>
      <c r="S38" s="19"/>
    </row>
    <row r="39" spans="1:19" x14ac:dyDescent="0.25">
      <c r="A39" s="6" t="s">
        <v>51</v>
      </c>
      <c r="B39" s="12">
        <f>SUM('ANEXO VII OCTUBRE'!B39+'ANEXO VII NOVIEMBRE'!B39+'ANEXO VII DICIEMBRE'!B39)</f>
        <v>10503090</v>
      </c>
      <c r="C39" s="12">
        <f>SUM('ANEXO VII OCTUBRE'!C39+'ANEXO VII NOVIEMBRE'!C39+'ANEXO VII DICIEMBRE'!C39)</f>
        <v>2848809</v>
      </c>
      <c r="D39" s="12">
        <f>SUM('ANEXO VII OCTUBRE'!D39+'ANEXO VII NOVIEMBRE'!D39+'ANEXO VII DICIEMBRE'!D39)</f>
        <v>272529</v>
      </c>
      <c r="E39" s="12">
        <f>SUM('ANEXO VII OCTUBRE'!E39+'ANEXO VII NOVIEMBRE'!E39+'ANEXO VII DICIEMBRE'!E39)</f>
        <v>204999</v>
      </c>
      <c r="F39" s="12">
        <f>SUM('ANEXO VII OCTUBRE'!F39+'ANEXO VII NOVIEMBRE'!F39+'ANEXO VII DICIEMBRE'!F39)</f>
        <v>267466</v>
      </c>
      <c r="G39" s="12">
        <f>SUM('ANEXO VII OCTUBRE'!G39+'ANEXO VII NOVIEMBRE'!G39+'ANEXO VII DICIEMBRE'!G39)</f>
        <v>32958</v>
      </c>
      <c r="H39" s="10">
        <f>SUM('ANEXO VII OCTUBRE'!H39+'ANEXO VII NOVIEMBRE'!H39+'ANEXO VII DICIEMBRE'!H39)</f>
        <v>216543</v>
      </c>
      <c r="I39" s="12">
        <f>SUM('ANEXO VII OCTUBRE'!I39+'ANEXO VII NOVIEMBRE'!I39+'ANEXO VII DICIEMBRE'!I39)</f>
        <v>254897</v>
      </c>
      <c r="J39" s="10">
        <f>'ANEXO VII DICIEMBRE'!J39</f>
        <v>112708</v>
      </c>
      <c r="K39" s="10">
        <f>+'ANEXO VII OCTUBRE'!J39+'ANEXO VII NOVIEMBRE'!J39+'ANEXO VII DICIEMBRE'!K39</f>
        <v>287115</v>
      </c>
      <c r="L39" s="10">
        <f>'ANEXO VII OCTUBRE'!K39+'ANEXO VII NOVIEMBRE'!K39+'ANEXO VII DICIEMBRE'!L39</f>
        <v>69006</v>
      </c>
      <c r="M39" s="10">
        <f>'ANEXO VII OCTUBRE'!L39+'ANEXO VII NOVIEMBRE'!L39+'ANEXO VII DICIEMBRE'!M39</f>
        <v>823784</v>
      </c>
      <c r="N39" s="10">
        <f>'ANEXO VII OCTUBRE'!M39+'ANEXO VII NOVIEMBRE'!M39+'ANEXO VII DICIEMBRE'!N39</f>
        <v>150825</v>
      </c>
      <c r="O39" s="10">
        <f>'ANEXO VII DICIEMBRE'!O39</f>
        <v>1399</v>
      </c>
      <c r="P39" s="11">
        <f>SUM(B39:O39)</f>
        <v>16046128</v>
      </c>
      <c r="S39" s="19"/>
    </row>
    <row r="40" spans="1:19" x14ac:dyDescent="0.25">
      <c r="A40" s="6" t="s">
        <v>39</v>
      </c>
      <c r="B40" s="12">
        <f>SUM('ANEXO VII OCTUBRE'!B40+'ANEXO VII NOVIEMBRE'!B40+'ANEXO VII DICIEMBRE'!B40)</f>
        <v>25491811</v>
      </c>
      <c r="C40" s="12">
        <f>SUM('ANEXO VII OCTUBRE'!C40+'ANEXO VII NOVIEMBRE'!C40+'ANEXO VII DICIEMBRE'!C40)</f>
        <v>6914278</v>
      </c>
      <c r="D40" s="12">
        <f>SUM('ANEXO VII OCTUBRE'!D40+'ANEXO VII NOVIEMBRE'!D40+'ANEXO VII DICIEMBRE'!D40)</f>
        <v>661449</v>
      </c>
      <c r="E40" s="12">
        <f>SUM('ANEXO VII OCTUBRE'!E40+'ANEXO VII NOVIEMBRE'!E40+'ANEXO VII DICIEMBRE'!E40)</f>
        <v>497551</v>
      </c>
      <c r="F40" s="12">
        <f>SUM('ANEXO VII OCTUBRE'!F40+'ANEXO VII NOVIEMBRE'!F40+'ANEXO VII DICIEMBRE'!F40)</f>
        <v>655490</v>
      </c>
      <c r="G40" s="12">
        <f>SUM('ANEXO VII OCTUBRE'!G40+'ANEXO VII NOVIEMBRE'!G40+'ANEXO VII DICIEMBRE'!G40)</f>
        <v>79989</v>
      </c>
      <c r="H40" s="10">
        <f>SUM('ANEXO VII OCTUBRE'!H40+'ANEXO VII NOVIEMBRE'!H40+'ANEXO VII DICIEMBRE'!H40)</f>
        <v>530694</v>
      </c>
      <c r="I40" s="12">
        <f>SUM('ANEXO VII OCTUBRE'!I40+'ANEXO VII NOVIEMBRE'!I40+'ANEXO VII DICIEMBRE'!I40)</f>
        <v>969721</v>
      </c>
      <c r="J40" s="10">
        <f>'ANEXO VII DICIEMBRE'!J40</f>
        <v>428783</v>
      </c>
      <c r="K40" s="10">
        <f>+'ANEXO VII OCTUBRE'!J40+'ANEXO VII NOVIEMBRE'!J40+'ANEXO VII DICIEMBRE'!K40</f>
        <v>5892483</v>
      </c>
      <c r="L40" s="10">
        <f>'ANEXO VII OCTUBRE'!K40+'ANEXO VII NOVIEMBRE'!K40+'ANEXO VII DICIEMBRE'!L40</f>
        <v>169117</v>
      </c>
      <c r="M40" s="10">
        <f>'ANEXO VII OCTUBRE'!L40+'ANEXO VII NOVIEMBRE'!L40+'ANEXO VII DICIEMBRE'!M40</f>
        <v>1999386</v>
      </c>
      <c r="N40" s="10">
        <f>'ANEXO VII OCTUBRE'!M40+'ANEXO VII NOVIEMBRE'!M40+'ANEXO VII DICIEMBRE'!N40</f>
        <v>366064</v>
      </c>
      <c r="O40" s="10">
        <f>'ANEXO VII DICIEMBRE'!O40</f>
        <v>3427</v>
      </c>
      <c r="P40" s="11">
        <f>SUM(B40:O40)</f>
        <v>44660243</v>
      </c>
      <c r="S40" s="19"/>
    </row>
    <row r="41" spans="1:19" x14ac:dyDescent="0.25">
      <c r="A41" s="6" t="s">
        <v>40</v>
      </c>
      <c r="B41" s="12">
        <f>SUM('ANEXO VII OCTUBRE'!B41+'ANEXO VII NOVIEMBRE'!B41+'ANEXO VII DICIEMBRE'!B41)</f>
        <v>15046399</v>
      </c>
      <c r="C41" s="12">
        <f>SUM('ANEXO VII OCTUBRE'!C41+'ANEXO VII NOVIEMBRE'!C41+'ANEXO VII DICIEMBRE'!C41)</f>
        <v>4081114</v>
      </c>
      <c r="D41" s="12">
        <f>SUM('ANEXO VII OCTUBRE'!D41+'ANEXO VII NOVIEMBRE'!D41+'ANEXO VII DICIEMBRE'!D41)</f>
        <v>390417</v>
      </c>
      <c r="E41" s="12">
        <f>SUM('ANEXO VII OCTUBRE'!E41+'ANEXO VII NOVIEMBRE'!E41+'ANEXO VII DICIEMBRE'!E41)</f>
        <v>293676</v>
      </c>
      <c r="F41" s="12">
        <f>SUM('ANEXO VII OCTUBRE'!F41+'ANEXO VII NOVIEMBRE'!F41+'ANEXO VII DICIEMBRE'!F41)</f>
        <v>390197</v>
      </c>
      <c r="G41" s="12">
        <f>SUM('ANEXO VII OCTUBRE'!G41+'ANEXO VII NOVIEMBRE'!G41+'ANEXO VII DICIEMBRE'!G41)</f>
        <v>47211</v>
      </c>
      <c r="H41" s="10">
        <f>SUM('ANEXO VII OCTUBRE'!H41+'ANEXO VII NOVIEMBRE'!H41+'ANEXO VII DICIEMBRE'!H41)</f>
        <v>315909</v>
      </c>
      <c r="I41" s="12">
        <f>SUM('ANEXO VII OCTUBRE'!I41+'ANEXO VII NOVIEMBRE'!I41+'ANEXO VII DICIEMBRE'!I41)</f>
        <v>514132</v>
      </c>
      <c r="J41" s="10">
        <f>'ANEXO VII DICIEMBRE'!J41</f>
        <v>227334</v>
      </c>
      <c r="K41" s="10">
        <f>+'ANEXO VII OCTUBRE'!J41+'ANEXO VII NOVIEMBRE'!J41+'ANEXO VII DICIEMBRE'!K41</f>
        <v>610916</v>
      </c>
      <c r="L41" s="10">
        <f>'ANEXO VII OCTUBRE'!K41+'ANEXO VII NOVIEMBRE'!K41+'ANEXO VII DICIEMBRE'!L41</f>
        <v>100671</v>
      </c>
      <c r="M41" s="10">
        <f>'ANEXO VII OCTUBRE'!L41+'ANEXO VII NOVIEMBRE'!L41+'ANEXO VII DICIEMBRE'!M41</f>
        <v>1180127</v>
      </c>
      <c r="N41" s="10">
        <f>'ANEXO VII OCTUBRE'!M41+'ANEXO VII NOVIEMBRE'!M41+'ANEXO VII DICIEMBRE'!N41</f>
        <v>216066</v>
      </c>
      <c r="O41" s="10">
        <f>'ANEXO VII DICIEMBRE'!O41</f>
        <v>2040</v>
      </c>
      <c r="P41" s="11">
        <f>SUM(B41:O41)</f>
        <v>23416209</v>
      </c>
      <c r="S41" s="19"/>
    </row>
    <row r="42" spans="1:19" x14ac:dyDescent="0.25">
      <c r="A42" s="6" t="s">
        <v>41</v>
      </c>
      <c r="B42" s="12">
        <f>SUM('ANEXO VII OCTUBRE'!B42+'ANEXO VII NOVIEMBRE'!B42+'ANEXO VII DICIEMBRE'!B42)</f>
        <v>10121418</v>
      </c>
      <c r="C42" s="12">
        <f>SUM('ANEXO VII OCTUBRE'!C42+'ANEXO VII NOVIEMBRE'!C42+'ANEXO VII DICIEMBRE'!C42)</f>
        <v>2745286</v>
      </c>
      <c r="D42" s="12">
        <f>SUM('ANEXO VII OCTUBRE'!D42+'ANEXO VII NOVIEMBRE'!D42+'ANEXO VII DICIEMBRE'!D42)</f>
        <v>262626</v>
      </c>
      <c r="E42" s="12">
        <f>SUM('ANEXO VII OCTUBRE'!E42+'ANEXO VII NOVIEMBRE'!E42+'ANEXO VII DICIEMBRE'!E42)</f>
        <v>197550</v>
      </c>
      <c r="F42" s="12">
        <f>SUM('ANEXO VII OCTUBRE'!F42+'ANEXO VII NOVIEMBRE'!F42+'ANEXO VII DICIEMBRE'!F42)</f>
        <v>261076</v>
      </c>
      <c r="G42" s="12">
        <f>SUM('ANEXO VII OCTUBRE'!G42+'ANEXO VII NOVIEMBRE'!G42+'ANEXO VII DICIEMBRE'!G42)</f>
        <v>31758</v>
      </c>
      <c r="H42" s="10">
        <f>SUM('ANEXO VII OCTUBRE'!H42+'ANEXO VII NOVIEMBRE'!H42+'ANEXO VII DICIEMBRE'!H42)</f>
        <v>211371</v>
      </c>
      <c r="I42" s="12">
        <f>SUM('ANEXO VII OCTUBRE'!I42+'ANEXO VII NOVIEMBRE'!I42+'ANEXO VII DICIEMBRE'!I42)</f>
        <v>330886</v>
      </c>
      <c r="J42" s="10">
        <f>'ANEXO VII DICIEMBRE'!J42</f>
        <v>146308</v>
      </c>
      <c r="K42" s="10">
        <f>+'ANEXO VII OCTUBRE'!J42+'ANEXO VII NOVIEMBRE'!J42+'ANEXO VII DICIEMBRE'!K42</f>
        <v>0</v>
      </c>
      <c r="L42" s="10">
        <f>'ANEXO VII OCTUBRE'!K42+'ANEXO VII NOVIEMBRE'!K42+'ANEXO VII DICIEMBRE'!L42</f>
        <v>67359</v>
      </c>
      <c r="M42" s="10">
        <f>'ANEXO VII OCTUBRE'!L42+'ANEXO VII NOVIEMBRE'!L42+'ANEXO VII DICIEMBRE'!M42</f>
        <v>793849</v>
      </c>
      <c r="N42" s="10">
        <f>'ANEXO VII OCTUBRE'!M42+'ANEXO VII NOVIEMBRE'!M42+'ANEXO VII DICIEMBRE'!N42</f>
        <v>145344</v>
      </c>
      <c r="O42" s="10">
        <f>'ANEXO VII DICIEMBRE'!O42</f>
        <v>1365</v>
      </c>
      <c r="P42" s="11">
        <f>SUM(B42:O42)</f>
        <v>15316196</v>
      </c>
      <c r="S42" s="19"/>
    </row>
    <row r="43" spans="1:19" x14ac:dyDescent="0.25">
      <c r="A43" s="6" t="s">
        <v>42</v>
      </c>
      <c r="B43" s="12">
        <f>SUM('ANEXO VII OCTUBRE'!B43+'ANEXO VII NOVIEMBRE'!B43+'ANEXO VII DICIEMBRE'!B43)</f>
        <v>7637077</v>
      </c>
      <c r="C43" s="12">
        <f>SUM('ANEXO VII OCTUBRE'!C43+'ANEXO VII NOVIEMBRE'!C43+'ANEXO VII DICIEMBRE'!C43)</f>
        <v>2071444</v>
      </c>
      <c r="D43" s="12">
        <f>SUM('ANEXO VII OCTUBRE'!D43+'ANEXO VII NOVIEMBRE'!D43+'ANEXO VII DICIEMBRE'!D43)</f>
        <v>198164</v>
      </c>
      <c r="E43" s="12">
        <f>SUM('ANEXO VII OCTUBRE'!E43+'ANEXO VII NOVIEMBRE'!E43+'ANEXO VII DICIEMBRE'!E43)</f>
        <v>149061</v>
      </c>
      <c r="F43" s="12">
        <f>SUM('ANEXO VII OCTUBRE'!F43+'ANEXO VII NOVIEMBRE'!F43+'ANEXO VII DICIEMBRE'!F43)</f>
        <v>193213</v>
      </c>
      <c r="G43" s="12">
        <f>SUM('ANEXO VII OCTUBRE'!G43+'ANEXO VII NOVIEMBRE'!G43+'ANEXO VII DICIEMBRE'!G43)</f>
        <v>23964</v>
      </c>
      <c r="H43" s="10">
        <f>SUM('ANEXO VII OCTUBRE'!H43+'ANEXO VII NOVIEMBRE'!H43+'ANEXO VII DICIEMBRE'!H43)</f>
        <v>156429</v>
      </c>
      <c r="I43" s="12">
        <f>SUM('ANEXO VII OCTUBRE'!I43+'ANEXO VII NOVIEMBRE'!I43+'ANEXO VII DICIEMBRE'!I43)</f>
        <v>91352</v>
      </c>
      <c r="J43" s="10">
        <f>'ANEXO VII DICIEMBRE'!J43</f>
        <v>40393</v>
      </c>
      <c r="K43" s="10">
        <f>+'ANEXO VII OCTUBRE'!J43+'ANEXO VII NOVIEMBRE'!J43+'ANEXO VII DICIEMBRE'!K43</f>
        <v>0</v>
      </c>
      <c r="L43" s="10">
        <f>'ANEXO VII OCTUBRE'!K43+'ANEXO VII NOVIEMBRE'!K43+'ANEXO VII DICIEMBRE'!L43</f>
        <v>49849</v>
      </c>
      <c r="M43" s="10">
        <f>'ANEXO VII OCTUBRE'!L43+'ANEXO VII NOVIEMBRE'!L43+'ANEXO VII DICIEMBRE'!M43</f>
        <v>598995</v>
      </c>
      <c r="N43" s="10">
        <f>'ANEXO VII OCTUBRE'!M43+'ANEXO VII NOVIEMBRE'!M43+'ANEXO VII DICIEMBRE'!N43</f>
        <v>109669</v>
      </c>
      <c r="O43" s="10">
        <f>'ANEXO VII DICIEMBRE'!O43</f>
        <v>1010</v>
      </c>
      <c r="P43" s="11">
        <f>SUM(B43:O43)</f>
        <v>11320620</v>
      </c>
      <c r="S43" s="19"/>
    </row>
    <row r="44" spans="1:19" ht="15.75" thickBot="1" x14ac:dyDescent="0.3">
      <c r="A44" s="7" t="s">
        <v>43</v>
      </c>
      <c r="B44" s="13">
        <f>SUM(B8:B43)</f>
        <v>553287802</v>
      </c>
      <c r="C44" s="13">
        <f t="shared" ref="C44:I44" si="0">SUM(C8:C43)</f>
        <v>150071161</v>
      </c>
      <c r="D44" s="13">
        <f t="shared" si="0"/>
        <v>14356445</v>
      </c>
      <c r="E44" s="13">
        <f t="shared" si="0"/>
        <v>10799088</v>
      </c>
      <c r="F44" s="13">
        <f t="shared" si="0"/>
        <v>14304608</v>
      </c>
      <c r="G44" s="13">
        <f t="shared" si="0"/>
        <v>1736094</v>
      </c>
      <c r="H44" s="13">
        <f t="shared" si="0"/>
        <v>11581199</v>
      </c>
      <c r="I44" s="13">
        <f t="shared" si="0"/>
        <v>18073597</v>
      </c>
      <c r="J44" s="13">
        <f>SUM(J8:J43)</f>
        <v>7991621</v>
      </c>
      <c r="K44" s="13">
        <f>SUM(K8:K43)</f>
        <v>53777319.039999999</v>
      </c>
      <c r="L44" s="13">
        <f>SUM(L8:L43)</f>
        <v>3690609</v>
      </c>
      <c r="M44" s="13">
        <f t="shared" ref="M44:O44" si="1">SUM(M8:M43)</f>
        <v>43395750</v>
      </c>
      <c r="N44" s="13">
        <f t="shared" si="1"/>
        <v>7945243</v>
      </c>
      <c r="O44" s="13">
        <f t="shared" si="1"/>
        <v>74795</v>
      </c>
      <c r="P44" s="14">
        <f>SUM(P8:P43)</f>
        <v>891085331.03999996</v>
      </c>
    </row>
    <row r="45" spans="1:19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  <c r="P45" s="16"/>
    </row>
    <row r="46" spans="1:19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</sheetData>
  <mergeCells count="14">
    <mergeCell ref="P6:P7"/>
    <mergeCell ref="J6:J7"/>
    <mergeCell ref="K6:K7"/>
    <mergeCell ref="L6:L7"/>
    <mergeCell ref="M6:O6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" right="0.15748031496062992" top="1.1811023622047245" bottom="0.74803149606299213" header="0.62992125984251968" footer="0.31496062992125984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opLeftCell="A34" zoomScale="90" zoomScaleNormal="90" workbookViewId="0">
      <selection activeCell="A44" sqref="A44"/>
    </sheetView>
  </sheetViews>
  <sheetFormatPr baseColWidth="10" defaultRowHeight="15" x14ac:dyDescent="0.25"/>
  <cols>
    <col min="1" max="1" width="26.7109375" customWidth="1"/>
    <col min="2" max="4" width="21" customWidth="1"/>
    <col min="5" max="8" width="23.42578125" customWidth="1"/>
    <col min="9" max="9" width="23.28515625" customWidth="1"/>
    <col min="10" max="14" width="21" customWidth="1"/>
  </cols>
  <sheetData>
    <row r="1" spans="1:16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ht="23.25" customHeight="1" x14ac:dyDescent="0.25">
      <c r="A6" s="27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52</v>
      </c>
      <c r="J6" s="22" t="s">
        <v>47</v>
      </c>
      <c r="K6" s="22" t="s">
        <v>55</v>
      </c>
      <c r="L6" s="24" t="s">
        <v>67</v>
      </c>
      <c r="M6" s="26"/>
      <c r="N6" s="27" t="s">
        <v>9</v>
      </c>
    </row>
    <row r="7" spans="1:16" s="1" customFormat="1" ht="31.5" customHeight="1" x14ac:dyDescent="0.25">
      <c r="A7" s="28"/>
      <c r="B7" s="23"/>
      <c r="C7" s="23"/>
      <c r="D7" s="23"/>
      <c r="E7" s="23"/>
      <c r="F7" s="23"/>
      <c r="G7" s="23"/>
      <c r="H7" s="23"/>
      <c r="I7" s="23"/>
      <c r="J7" s="23"/>
      <c r="K7" s="23"/>
      <c r="L7" s="3" t="s">
        <v>65</v>
      </c>
      <c r="M7" s="3" t="s">
        <v>66</v>
      </c>
      <c r="N7" s="28"/>
    </row>
    <row r="8" spans="1:16" ht="21" customHeight="1" x14ac:dyDescent="0.25">
      <c r="A8" s="6" t="s">
        <v>10</v>
      </c>
      <c r="B8" s="9">
        <v>2124675</v>
      </c>
      <c r="C8" s="9">
        <v>641587</v>
      </c>
      <c r="D8" s="9">
        <v>65726</v>
      </c>
      <c r="E8" s="9">
        <v>59860</v>
      </c>
      <c r="F8" s="9">
        <v>80685</v>
      </c>
      <c r="G8" s="9">
        <v>9047</v>
      </c>
      <c r="H8" s="9">
        <v>177471</v>
      </c>
      <c r="I8" s="9">
        <v>49337</v>
      </c>
      <c r="J8" s="9">
        <v>0</v>
      </c>
      <c r="K8" s="10">
        <v>20443</v>
      </c>
      <c r="L8" s="10">
        <v>366105</v>
      </c>
      <c r="M8" s="10">
        <v>61307</v>
      </c>
      <c r="N8" s="11">
        <f>SUM(B8:M8)</f>
        <v>3656243</v>
      </c>
      <c r="P8" s="19"/>
    </row>
    <row r="9" spans="1:16" x14ac:dyDescent="0.25">
      <c r="A9" s="6" t="s">
        <v>11</v>
      </c>
      <c r="B9" s="12">
        <v>2886075</v>
      </c>
      <c r="C9" s="12">
        <v>871506</v>
      </c>
      <c r="D9" s="12">
        <v>89280</v>
      </c>
      <c r="E9" s="12">
        <v>81312</v>
      </c>
      <c r="F9" s="12">
        <v>106619</v>
      </c>
      <c r="G9" s="12">
        <v>12290</v>
      </c>
      <c r="H9" s="12">
        <v>234514</v>
      </c>
      <c r="I9" s="12">
        <v>70739</v>
      </c>
      <c r="J9" s="12">
        <v>398932</v>
      </c>
      <c r="K9" s="10">
        <v>27013</v>
      </c>
      <c r="L9" s="10">
        <v>497303</v>
      </c>
      <c r="M9" s="10">
        <v>83277</v>
      </c>
      <c r="N9" s="11">
        <f t="shared" ref="N9:N43" si="0">SUM(B9:M9)</f>
        <v>5358860</v>
      </c>
      <c r="P9" s="19"/>
    </row>
    <row r="10" spans="1:16" x14ac:dyDescent="0.25">
      <c r="A10" s="6" t="s">
        <v>12</v>
      </c>
      <c r="B10" s="12">
        <v>2944960</v>
      </c>
      <c r="C10" s="12">
        <v>889288</v>
      </c>
      <c r="D10" s="12">
        <v>91101</v>
      </c>
      <c r="E10" s="12">
        <v>82971</v>
      </c>
      <c r="F10" s="12">
        <v>114329</v>
      </c>
      <c r="G10" s="12">
        <v>12540</v>
      </c>
      <c r="H10" s="12">
        <v>251472</v>
      </c>
      <c r="I10" s="12">
        <v>109826</v>
      </c>
      <c r="J10" s="12">
        <v>441621</v>
      </c>
      <c r="K10" s="10">
        <v>28967</v>
      </c>
      <c r="L10" s="10">
        <v>507449</v>
      </c>
      <c r="M10" s="10">
        <v>84976</v>
      </c>
      <c r="N10" s="11">
        <f t="shared" si="0"/>
        <v>5559500</v>
      </c>
      <c r="P10" s="19"/>
    </row>
    <row r="11" spans="1:16" x14ac:dyDescent="0.25">
      <c r="A11" s="6" t="s">
        <v>13</v>
      </c>
      <c r="B11" s="12">
        <v>5038803</v>
      </c>
      <c r="C11" s="12">
        <v>1521564</v>
      </c>
      <c r="D11" s="12">
        <v>155873</v>
      </c>
      <c r="E11" s="12">
        <v>141962</v>
      </c>
      <c r="F11" s="12">
        <v>205672</v>
      </c>
      <c r="G11" s="12">
        <v>21456</v>
      </c>
      <c r="H11" s="12">
        <v>452386</v>
      </c>
      <c r="I11" s="12">
        <v>251853</v>
      </c>
      <c r="J11" s="12">
        <v>715258</v>
      </c>
      <c r="K11" s="10">
        <v>52110</v>
      </c>
      <c r="L11" s="10">
        <v>868241</v>
      </c>
      <c r="M11" s="10">
        <v>145393</v>
      </c>
      <c r="N11" s="11">
        <f t="shared" si="0"/>
        <v>9570571</v>
      </c>
      <c r="P11" s="19"/>
    </row>
    <row r="12" spans="1:16" x14ac:dyDescent="0.25">
      <c r="A12" s="6" t="s">
        <v>49</v>
      </c>
      <c r="B12" s="12">
        <v>2073333</v>
      </c>
      <c r="C12" s="12">
        <v>626083</v>
      </c>
      <c r="D12" s="12">
        <v>64138</v>
      </c>
      <c r="E12" s="12">
        <v>58414</v>
      </c>
      <c r="F12" s="12">
        <v>77074</v>
      </c>
      <c r="G12" s="12">
        <v>8829</v>
      </c>
      <c r="H12" s="12">
        <v>169529</v>
      </c>
      <c r="I12" s="12">
        <v>31812</v>
      </c>
      <c r="J12" s="12">
        <v>150517</v>
      </c>
      <c r="K12" s="10">
        <v>19528</v>
      </c>
      <c r="L12" s="10">
        <v>357258</v>
      </c>
      <c r="M12" s="10">
        <v>59825</v>
      </c>
      <c r="N12" s="11">
        <f t="shared" si="0"/>
        <v>3696340</v>
      </c>
      <c r="P12" s="19"/>
    </row>
    <row r="13" spans="1:16" x14ac:dyDescent="0.25">
      <c r="A13" s="6" t="s">
        <v>14</v>
      </c>
      <c r="B13" s="12">
        <v>1968187</v>
      </c>
      <c r="C13" s="12">
        <v>594332</v>
      </c>
      <c r="D13" s="12">
        <v>60885</v>
      </c>
      <c r="E13" s="12">
        <v>55451</v>
      </c>
      <c r="F13" s="12">
        <v>74769</v>
      </c>
      <c r="G13" s="12">
        <v>8381</v>
      </c>
      <c r="H13" s="12">
        <v>164458</v>
      </c>
      <c r="I13" s="12">
        <v>29493</v>
      </c>
      <c r="J13" s="12">
        <v>322110</v>
      </c>
      <c r="K13" s="10">
        <v>18944</v>
      </c>
      <c r="L13" s="10">
        <v>339140</v>
      </c>
      <c r="M13" s="10">
        <v>56792</v>
      </c>
      <c r="N13" s="11">
        <f t="shared" si="0"/>
        <v>3692942</v>
      </c>
      <c r="P13" s="19"/>
    </row>
    <row r="14" spans="1:16" x14ac:dyDescent="0.25">
      <c r="A14" s="6" t="s">
        <v>15</v>
      </c>
      <c r="B14" s="12">
        <v>9174293</v>
      </c>
      <c r="C14" s="12">
        <v>2770356</v>
      </c>
      <c r="D14" s="12">
        <v>283803</v>
      </c>
      <c r="E14" s="12">
        <v>258474</v>
      </c>
      <c r="F14" s="12">
        <v>362890</v>
      </c>
      <c r="G14" s="12">
        <v>39066</v>
      </c>
      <c r="H14" s="12">
        <v>798197</v>
      </c>
      <c r="I14" s="12">
        <v>524592</v>
      </c>
      <c r="J14" s="12">
        <v>2681174</v>
      </c>
      <c r="K14" s="10">
        <v>91944</v>
      </c>
      <c r="L14" s="10">
        <v>1580832</v>
      </c>
      <c r="M14" s="10">
        <v>264722</v>
      </c>
      <c r="N14" s="11">
        <f t="shared" si="0"/>
        <v>18830343</v>
      </c>
      <c r="P14" s="19"/>
    </row>
    <row r="15" spans="1:16" x14ac:dyDescent="0.25">
      <c r="A15" s="6" t="s">
        <v>16</v>
      </c>
      <c r="B15" s="12">
        <v>19758011</v>
      </c>
      <c r="C15" s="12">
        <v>5966315</v>
      </c>
      <c r="D15" s="12">
        <v>611206</v>
      </c>
      <c r="E15" s="12">
        <v>556657</v>
      </c>
      <c r="F15" s="12">
        <v>772669</v>
      </c>
      <c r="G15" s="12">
        <v>84134</v>
      </c>
      <c r="H15" s="12">
        <v>1699528</v>
      </c>
      <c r="I15" s="12">
        <v>1061072</v>
      </c>
      <c r="J15" s="12">
        <v>270321</v>
      </c>
      <c r="K15" s="10">
        <v>195767</v>
      </c>
      <c r="L15" s="10">
        <v>3404523</v>
      </c>
      <c r="M15" s="10">
        <v>570112</v>
      </c>
      <c r="N15" s="11">
        <f t="shared" si="0"/>
        <v>34950315</v>
      </c>
      <c r="P15" s="19"/>
    </row>
    <row r="16" spans="1:16" x14ac:dyDescent="0.25">
      <c r="A16" s="6" t="s">
        <v>17</v>
      </c>
      <c r="B16" s="12">
        <v>5940842</v>
      </c>
      <c r="C16" s="12">
        <v>1793953</v>
      </c>
      <c r="D16" s="12">
        <v>183778</v>
      </c>
      <c r="E16" s="12">
        <v>167376</v>
      </c>
      <c r="F16" s="12">
        <v>233579</v>
      </c>
      <c r="G16" s="12">
        <v>25298</v>
      </c>
      <c r="H16" s="12">
        <v>513770</v>
      </c>
      <c r="I16" s="12">
        <v>300127</v>
      </c>
      <c r="J16" s="12">
        <v>1118552</v>
      </c>
      <c r="K16" s="10">
        <v>59181</v>
      </c>
      <c r="L16" s="10">
        <v>1023673</v>
      </c>
      <c r="M16" s="10">
        <v>171421</v>
      </c>
      <c r="N16" s="11">
        <f t="shared" si="0"/>
        <v>11531550</v>
      </c>
      <c r="P16" s="19"/>
    </row>
    <row r="17" spans="1:16" x14ac:dyDescent="0.25">
      <c r="A17" s="6" t="s">
        <v>50</v>
      </c>
      <c r="B17" s="12">
        <v>1893112</v>
      </c>
      <c r="C17" s="12">
        <v>571662</v>
      </c>
      <c r="D17" s="12">
        <v>58563</v>
      </c>
      <c r="E17" s="12">
        <v>53336</v>
      </c>
      <c r="F17" s="12">
        <v>69942</v>
      </c>
      <c r="G17" s="12">
        <v>8061</v>
      </c>
      <c r="H17" s="12">
        <v>153842</v>
      </c>
      <c r="I17" s="12">
        <v>22022</v>
      </c>
      <c r="J17" s="12">
        <v>92997</v>
      </c>
      <c r="K17" s="10">
        <v>17721</v>
      </c>
      <c r="L17" s="10">
        <v>326204</v>
      </c>
      <c r="M17" s="10">
        <v>54625</v>
      </c>
      <c r="N17" s="11">
        <f t="shared" si="0"/>
        <v>3322087</v>
      </c>
      <c r="P17" s="19"/>
    </row>
    <row r="18" spans="1:16" x14ac:dyDescent="0.25">
      <c r="A18" s="6" t="s">
        <v>18</v>
      </c>
      <c r="B18" s="12">
        <v>2288384</v>
      </c>
      <c r="C18" s="12">
        <v>691022</v>
      </c>
      <c r="D18" s="12">
        <v>70790</v>
      </c>
      <c r="E18" s="12">
        <v>64472</v>
      </c>
      <c r="F18" s="12">
        <v>87601</v>
      </c>
      <c r="G18" s="12">
        <v>9745</v>
      </c>
      <c r="H18" s="12">
        <v>192683</v>
      </c>
      <c r="I18" s="12">
        <v>68729</v>
      </c>
      <c r="J18" s="12">
        <v>1306816</v>
      </c>
      <c r="K18" s="10">
        <v>22195</v>
      </c>
      <c r="L18" s="10">
        <v>394314</v>
      </c>
      <c r="M18" s="10">
        <v>66031</v>
      </c>
      <c r="N18" s="11">
        <f t="shared" si="0"/>
        <v>5262782</v>
      </c>
      <c r="P18" s="19"/>
    </row>
    <row r="19" spans="1:16" x14ac:dyDescent="0.25">
      <c r="A19" s="6" t="s">
        <v>19</v>
      </c>
      <c r="B19" s="12">
        <v>2119927</v>
      </c>
      <c r="C19" s="12">
        <v>640153</v>
      </c>
      <c r="D19" s="12">
        <v>65579</v>
      </c>
      <c r="E19" s="12">
        <v>59726</v>
      </c>
      <c r="F19" s="12">
        <v>81215</v>
      </c>
      <c r="G19" s="12">
        <v>9027</v>
      </c>
      <c r="H19" s="12">
        <v>178637</v>
      </c>
      <c r="I19" s="12">
        <v>51591</v>
      </c>
      <c r="J19" s="12">
        <v>0</v>
      </c>
      <c r="K19" s="10">
        <v>20577</v>
      </c>
      <c r="L19" s="10">
        <v>365287</v>
      </c>
      <c r="M19" s="10">
        <v>61170</v>
      </c>
      <c r="N19" s="11">
        <f t="shared" si="0"/>
        <v>3652889</v>
      </c>
      <c r="P19" s="19"/>
    </row>
    <row r="20" spans="1:16" x14ac:dyDescent="0.25">
      <c r="A20" s="6" t="s">
        <v>20</v>
      </c>
      <c r="B20" s="12">
        <v>10774256</v>
      </c>
      <c r="C20" s="12">
        <v>3253496</v>
      </c>
      <c r="D20" s="12">
        <v>333297</v>
      </c>
      <c r="E20" s="12">
        <v>303551</v>
      </c>
      <c r="F20" s="12">
        <v>427018</v>
      </c>
      <c r="G20" s="12">
        <v>45879</v>
      </c>
      <c r="H20" s="12">
        <v>939250</v>
      </c>
      <c r="I20" s="12">
        <v>603762</v>
      </c>
      <c r="J20" s="12">
        <v>4643170</v>
      </c>
      <c r="K20" s="10">
        <v>108192</v>
      </c>
      <c r="L20" s="10">
        <v>1856523</v>
      </c>
      <c r="M20" s="10">
        <v>310888</v>
      </c>
      <c r="N20" s="11">
        <f t="shared" si="0"/>
        <v>23599282</v>
      </c>
      <c r="P20" s="19"/>
    </row>
    <row r="21" spans="1:16" x14ac:dyDescent="0.25">
      <c r="A21" s="6" t="s">
        <v>21</v>
      </c>
      <c r="B21" s="12">
        <v>3646914</v>
      </c>
      <c r="C21" s="12">
        <v>1101257</v>
      </c>
      <c r="D21" s="12">
        <v>112816</v>
      </c>
      <c r="E21" s="12">
        <v>102747</v>
      </c>
      <c r="F21" s="12">
        <v>140521</v>
      </c>
      <c r="G21" s="12">
        <v>15529</v>
      </c>
      <c r="H21" s="12">
        <v>309085</v>
      </c>
      <c r="I21" s="12">
        <v>161714</v>
      </c>
      <c r="J21" s="12">
        <v>397699</v>
      </c>
      <c r="K21" s="10">
        <v>35603</v>
      </c>
      <c r="L21" s="10">
        <v>628403</v>
      </c>
      <c r="M21" s="10">
        <v>105231</v>
      </c>
      <c r="N21" s="11">
        <f t="shared" si="0"/>
        <v>6757519</v>
      </c>
      <c r="P21" s="19"/>
    </row>
    <row r="22" spans="1:16" x14ac:dyDescent="0.25">
      <c r="A22" s="6" t="s">
        <v>22</v>
      </c>
      <c r="B22" s="12">
        <v>2068551</v>
      </c>
      <c r="C22" s="12">
        <v>624639</v>
      </c>
      <c r="D22" s="12">
        <v>63990</v>
      </c>
      <c r="E22" s="12">
        <v>58279</v>
      </c>
      <c r="F22" s="12">
        <v>78566</v>
      </c>
      <c r="G22" s="12">
        <v>8808</v>
      </c>
      <c r="H22" s="12">
        <v>172810</v>
      </c>
      <c r="I22" s="12">
        <v>46802</v>
      </c>
      <c r="J22" s="12">
        <v>63424</v>
      </c>
      <c r="K22" s="10">
        <v>19906</v>
      </c>
      <c r="L22" s="10">
        <v>356434</v>
      </c>
      <c r="M22" s="10">
        <v>59687</v>
      </c>
      <c r="N22" s="11">
        <f t="shared" si="0"/>
        <v>3621896</v>
      </c>
      <c r="P22" s="19"/>
    </row>
    <row r="23" spans="1:16" x14ac:dyDescent="0.25">
      <c r="A23" s="6" t="s">
        <v>23</v>
      </c>
      <c r="B23" s="12">
        <v>1911753</v>
      </c>
      <c r="C23" s="12">
        <v>577291</v>
      </c>
      <c r="D23" s="12">
        <v>59139</v>
      </c>
      <c r="E23" s="12">
        <v>53861</v>
      </c>
      <c r="F23" s="12">
        <v>72484</v>
      </c>
      <c r="G23" s="12">
        <v>8141</v>
      </c>
      <c r="H23" s="12">
        <v>159434</v>
      </c>
      <c r="I23" s="12">
        <v>27063</v>
      </c>
      <c r="J23" s="12">
        <v>149374</v>
      </c>
      <c r="K23" s="10">
        <v>18365</v>
      </c>
      <c r="L23" s="10">
        <v>329416</v>
      </c>
      <c r="M23" s="10">
        <v>55163</v>
      </c>
      <c r="N23" s="11">
        <f t="shared" si="0"/>
        <v>3421484</v>
      </c>
      <c r="P23" s="19"/>
    </row>
    <row r="24" spans="1:16" x14ac:dyDescent="0.25">
      <c r="A24" s="6" t="s">
        <v>24</v>
      </c>
      <c r="B24" s="12">
        <v>2000910</v>
      </c>
      <c r="C24" s="12">
        <v>604214</v>
      </c>
      <c r="D24" s="12">
        <v>61897</v>
      </c>
      <c r="E24" s="12">
        <v>56373</v>
      </c>
      <c r="F24" s="12">
        <v>75538</v>
      </c>
      <c r="G24" s="12">
        <v>8520</v>
      </c>
      <c r="H24" s="12">
        <v>166151</v>
      </c>
      <c r="I24" s="12">
        <v>44301</v>
      </c>
      <c r="J24" s="12">
        <v>9.9999999999909051E-3</v>
      </c>
      <c r="K24" s="10">
        <v>19139</v>
      </c>
      <c r="L24" s="10">
        <v>344779</v>
      </c>
      <c r="M24" s="10">
        <v>57736</v>
      </c>
      <c r="N24" s="11">
        <f t="shared" si="0"/>
        <v>3439558.01</v>
      </c>
      <c r="P24" s="19"/>
    </row>
    <row r="25" spans="1:16" x14ac:dyDescent="0.25">
      <c r="A25" s="6" t="s">
        <v>25</v>
      </c>
      <c r="B25" s="12">
        <v>2168691</v>
      </c>
      <c r="C25" s="12">
        <v>654878</v>
      </c>
      <c r="D25" s="12">
        <v>67088</v>
      </c>
      <c r="E25" s="12">
        <v>61100</v>
      </c>
      <c r="F25" s="12">
        <v>83306</v>
      </c>
      <c r="G25" s="12">
        <v>9235</v>
      </c>
      <c r="H25" s="12">
        <v>183237</v>
      </c>
      <c r="I25" s="12">
        <v>53881</v>
      </c>
      <c r="J25" s="12">
        <v>12633</v>
      </c>
      <c r="K25" s="10">
        <v>21107</v>
      </c>
      <c r="L25" s="10">
        <v>373689</v>
      </c>
      <c r="M25" s="10">
        <v>62577</v>
      </c>
      <c r="N25" s="11">
        <f t="shared" si="0"/>
        <v>3751422</v>
      </c>
      <c r="P25" s="19"/>
    </row>
    <row r="26" spans="1:16" x14ac:dyDescent="0.25">
      <c r="A26" s="6" t="s">
        <v>26</v>
      </c>
      <c r="B26" s="12">
        <v>2788570</v>
      </c>
      <c r="C26" s="12">
        <v>842063</v>
      </c>
      <c r="D26" s="12">
        <v>86263</v>
      </c>
      <c r="E26" s="12">
        <v>78564</v>
      </c>
      <c r="F26" s="12">
        <v>107653</v>
      </c>
      <c r="G26" s="12">
        <v>11874</v>
      </c>
      <c r="H26" s="12">
        <v>236789</v>
      </c>
      <c r="I26" s="12">
        <v>112192</v>
      </c>
      <c r="J26" s="12">
        <v>449981</v>
      </c>
      <c r="K26" s="10">
        <v>27276</v>
      </c>
      <c r="L26" s="10">
        <v>480501</v>
      </c>
      <c r="M26" s="10">
        <v>80463</v>
      </c>
      <c r="N26" s="11">
        <f t="shared" si="0"/>
        <v>5302189</v>
      </c>
      <c r="P26" s="19"/>
    </row>
    <row r="27" spans="1:16" x14ac:dyDescent="0.25">
      <c r="A27" s="6" t="s">
        <v>27</v>
      </c>
      <c r="B27" s="12">
        <v>6529090</v>
      </c>
      <c r="C27" s="12">
        <v>1971586</v>
      </c>
      <c r="D27" s="12">
        <v>201975</v>
      </c>
      <c r="E27" s="12">
        <v>183949</v>
      </c>
      <c r="F27" s="12">
        <v>257458</v>
      </c>
      <c r="G27" s="12">
        <v>27802</v>
      </c>
      <c r="H27" s="12">
        <v>566292</v>
      </c>
      <c r="I27" s="12">
        <v>342769</v>
      </c>
      <c r="J27" s="12">
        <v>1086329</v>
      </c>
      <c r="K27" s="10">
        <v>65231</v>
      </c>
      <c r="L27" s="10">
        <v>1125034</v>
      </c>
      <c r="M27" s="10">
        <v>188395</v>
      </c>
      <c r="N27" s="11">
        <f t="shared" si="0"/>
        <v>12545910</v>
      </c>
      <c r="P27" s="19"/>
    </row>
    <row r="28" spans="1:16" x14ac:dyDescent="0.25">
      <c r="A28" s="6" t="s">
        <v>28</v>
      </c>
      <c r="B28" s="12">
        <v>2075781</v>
      </c>
      <c r="C28" s="12">
        <v>626823</v>
      </c>
      <c r="D28" s="12">
        <v>64213</v>
      </c>
      <c r="E28" s="12">
        <v>58483</v>
      </c>
      <c r="F28" s="12">
        <v>79265</v>
      </c>
      <c r="G28" s="12">
        <v>8839</v>
      </c>
      <c r="H28" s="12">
        <v>174348</v>
      </c>
      <c r="I28" s="12">
        <v>46466</v>
      </c>
      <c r="J28" s="12">
        <v>173359</v>
      </c>
      <c r="K28" s="10">
        <v>20083</v>
      </c>
      <c r="L28" s="10">
        <v>357680</v>
      </c>
      <c r="M28" s="10">
        <v>59896</v>
      </c>
      <c r="N28" s="11">
        <f t="shared" si="0"/>
        <v>3745236</v>
      </c>
      <c r="P28" s="19"/>
    </row>
    <row r="29" spans="1:16" x14ac:dyDescent="0.25">
      <c r="A29" s="6" t="s">
        <v>29</v>
      </c>
      <c r="B29" s="12">
        <v>2462232</v>
      </c>
      <c r="C29" s="12">
        <v>743519</v>
      </c>
      <c r="D29" s="12">
        <v>76168</v>
      </c>
      <c r="E29" s="12">
        <v>69370</v>
      </c>
      <c r="F29" s="12">
        <v>94972</v>
      </c>
      <c r="G29" s="12">
        <v>10485</v>
      </c>
      <c r="H29" s="12">
        <v>208895</v>
      </c>
      <c r="I29" s="12">
        <v>78841</v>
      </c>
      <c r="J29" s="12">
        <v>0</v>
      </c>
      <c r="K29" s="10">
        <v>24063</v>
      </c>
      <c r="L29" s="10">
        <v>424270</v>
      </c>
      <c r="M29" s="10">
        <v>71047</v>
      </c>
      <c r="N29" s="11">
        <f t="shared" si="0"/>
        <v>4263862</v>
      </c>
      <c r="P29" s="19"/>
    </row>
    <row r="30" spans="1:16" x14ac:dyDescent="0.25">
      <c r="A30" s="6" t="s">
        <v>30</v>
      </c>
      <c r="B30" s="12">
        <v>3549386</v>
      </c>
      <c r="C30" s="12">
        <v>1071806</v>
      </c>
      <c r="D30" s="12">
        <v>109799</v>
      </c>
      <c r="E30" s="12">
        <v>99999</v>
      </c>
      <c r="F30" s="12">
        <v>137655</v>
      </c>
      <c r="G30" s="12">
        <v>15114</v>
      </c>
      <c r="H30" s="12">
        <v>302780</v>
      </c>
      <c r="I30" s="12">
        <v>154158</v>
      </c>
      <c r="J30" s="12">
        <v>1400892</v>
      </c>
      <c r="K30" s="10">
        <v>34877</v>
      </c>
      <c r="L30" s="10">
        <v>611598</v>
      </c>
      <c r="M30" s="10">
        <v>102417</v>
      </c>
      <c r="N30" s="11">
        <f t="shared" si="0"/>
        <v>7590481</v>
      </c>
      <c r="P30" s="19"/>
    </row>
    <row r="31" spans="1:16" x14ac:dyDescent="0.25">
      <c r="A31" s="6" t="s">
        <v>31</v>
      </c>
      <c r="B31" s="12">
        <v>1878115</v>
      </c>
      <c r="C31" s="12">
        <v>567133</v>
      </c>
      <c r="D31" s="12">
        <v>58099</v>
      </c>
      <c r="E31" s="12">
        <v>52914</v>
      </c>
      <c r="F31" s="12">
        <v>70848</v>
      </c>
      <c r="G31" s="12">
        <v>7998</v>
      </c>
      <c r="H31" s="12">
        <v>155834</v>
      </c>
      <c r="I31" s="12">
        <v>21355</v>
      </c>
      <c r="J31" s="12">
        <v>100456</v>
      </c>
      <c r="K31" s="10">
        <v>17950</v>
      </c>
      <c r="L31" s="10">
        <v>323620</v>
      </c>
      <c r="M31" s="10">
        <v>54193</v>
      </c>
      <c r="N31" s="11">
        <f t="shared" si="0"/>
        <v>3308515</v>
      </c>
      <c r="P31" s="19"/>
    </row>
    <row r="32" spans="1:16" x14ac:dyDescent="0.25">
      <c r="A32" s="6" t="s">
        <v>32</v>
      </c>
      <c r="B32" s="12">
        <v>1994210</v>
      </c>
      <c r="C32" s="12">
        <v>602190</v>
      </c>
      <c r="D32" s="12">
        <v>61690</v>
      </c>
      <c r="E32" s="12">
        <v>56184</v>
      </c>
      <c r="F32" s="12">
        <v>75658</v>
      </c>
      <c r="G32" s="12">
        <v>8492</v>
      </c>
      <c r="H32" s="12">
        <v>166415</v>
      </c>
      <c r="I32" s="12">
        <v>41641</v>
      </c>
      <c r="J32" s="12">
        <v>589131</v>
      </c>
      <c r="K32" s="10">
        <v>19169</v>
      </c>
      <c r="L32" s="10">
        <v>343624</v>
      </c>
      <c r="M32" s="10">
        <v>57542</v>
      </c>
      <c r="N32" s="11">
        <f t="shared" si="0"/>
        <v>4015946</v>
      </c>
      <c r="P32" s="19"/>
    </row>
    <row r="33" spans="1:16" x14ac:dyDescent="0.25">
      <c r="A33" s="6" t="s">
        <v>33</v>
      </c>
      <c r="B33" s="12">
        <v>2047710</v>
      </c>
      <c r="C33" s="12">
        <v>618346</v>
      </c>
      <c r="D33" s="12">
        <v>63345</v>
      </c>
      <c r="E33" s="12">
        <v>57692</v>
      </c>
      <c r="F33" s="12">
        <v>76825</v>
      </c>
      <c r="G33" s="12">
        <v>8720</v>
      </c>
      <c r="H33" s="12">
        <v>168981</v>
      </c>
      <c r="I33" s="12">
        <v>22268</v>
      </c>
      <c r="J33" s="12">
        <v>478725</v>
      </c>
      <c r="K33" s="10">
        <v>19465</v>
      </c>
      <c r="L33" s="10">
        <v>352843</v>
      </c>
      <c r="M33" s="10">
        <v>59086</v>
      </c>
      <c r="N33" s="11">
        <f t="shared" si="0"/>
        <v>3974006</v>
      </c>
      <c r="P33" s="19"/>
    </row>
    <row r="34" spans="1:16" x14ac:dyDescent="0.25">
      <c r="A34" s="6" t="s">
        <v>34</v>
      </c>
      <c r="B34" s="12">
        <v>3344621</v>
      </c>
      <c r="C34" s="12">
        <v>1009973</v>
      </c>
      <c r="D34" s="12">
        <v>103464</v>
      </c>
      <c r="E34" s="12">
        <v>94231</v>
      </c>
      <c r="F34" s="12">
        <v>130208</v>
      </c>
      <c r="G34" s="12">
        <v>14242</v>
      </c>
      <c r="H34" s="12">
        <v>286400</v>
      </c>
      <c r="I34" s="12">
        <v>146903</v>
      </c>
      <c r="J34" s="12">
        <v>0</v>
      </c>
      <c r="K34" s="10">
        <v>32990</v>
      </c>
      <c r="L34" s="10">
        <v>576315</v>
      </c>
      <c r="M34" s="10">
        <v>96508</v>
      </c>
      <c r="N34" s="11">
        <f t="shared" si="0"/>
        <v>5835855</v>
      </c>
      <c r="P34" s="19"/>
    </row>
    <row r="35" spans="1:16" x14ac:dyDescent="0.25">
      <c r="A35" s="6" t="s">
        <v>35</v>
      </c>
      <c r="B35" s="12">
        <v>2589568</v>
      </c>
      <c r="C35" s="12">
        <v>781970</v>
      </c>
      <c r="D35" s="12">
        <v>80107</v>
      </c>
      <c r="E35" s="12">
        <v>72958</v>
      </c>
      <c r="F35" s="12">
        <v>100303</v>
      </c>
      <c r="G35" s="12">
        <v>11027</v>
      </c>
      <c r="H35" s="12">
        <v>220621</v>
      </c>
      <c r="I35" s="12">
        <v>94729</v>
      </c>
      <c r="J35" s="12">
        <v>5919</v>
      </c>
      <c r="K35" s="10">
        <v>25413</v>
      </c>
      <c r="L35" s="10">
        <v>446211</v>
      </c>
      <c r="M35" s="10">
        <v>74721</v>
      </c>
      <c r="N35" s="11">
        <f t="shared" si="0"/>
        <v>4503547</v>
      </c>
      <c r="P35" s="19"/>
    </row>
    <row r="36" spans="1:16" x14ac:dyDescent="0.25">
      <c r="A36" s="6" t="s">
        <v>36</v>
      </c>
      <c r="B36" s="12">
        <v>2238646</v>
      </c>
      <c r="C36" s="12">
        <v>676003</v>
      </c>
      <c r="D36" s="12">
        <v>69252</v>
      </c>
      <c r="E36" s="12">
        <v>63071</v>
      </c>
      <c r="F36" s="12">
        <v>84359</v>
      </c>
      <c r="G36" s="12">
        <v>9533</v>
      </c>
      <c r="H36" s="12">
        <v>185553</v>
      </c>
      <c r="I36" s="12">
        <v>54411</v>
      </c>
      <c r="J36" s="12">
        <v>523389</v>
      </c>
      <c r="K36" s="10">
        <v>21374</v>
      </c>
      <c r="L36" s="10">
        <v>385743</v>
      </c>
      <c r="M36" s="10">
        <v>64596</v>
      </c>
      <c r="N36" s="11">
        <f t="shared" si="0"/>
        <v>4375930</v>
      </c>
      <c r="P36" s="19"/>
    </row>
    <row r="37" spans="1:16" x14ac:dyDescent="0.25">
      <c r="A37" s="6" t="s">
        <v>37</v>
      </c>
      <c r="B37" s="12">
        <v>2171300</v>
      </c>
      <c r="C37" s="12">
        <v>655666</v>
      </c>
      <c r="D37" s="12">
        <v>67168</v>
      </c>
      <c r="E37" s="12">
        <v>61174</v>
      </c>
      <c r="F37" s="12">
        <v>82387</v>
      </c>
      <c r="G37" s="12">
        <v>9246</v>
      </c>
      <c r="H37" s="12">
        <v>181214</v>
      </c>
      <c r="I37" s="12">
        <v>35745</v>
      </c>
      <c r="J37" s="12">
        <v>278794</v>
      </c>
      <c r="K37" s="10">
        <v>20874</v>
      </c>
      <c r="L37" s="10">
        <v>374139</v>
      </c>
      <c r="M37" s="10">
        <v>62652</v>
      </c>
      <c r="N37" s="11">
        <f t="shared" si="0"/>
        <v>4000359</v>
      </c>
      <c r="P37" s="19"/>
    </row>
    <row r="38" spans="1:16" x14ac:dyDescent="0.25">
      <c r="A38" s="6" t="s">
        <v>38</v>
      </c>
      <c r="B38" s="12">
        <v>4551208</v>
      </c>
      <c r="C38" s="12">
        <v>1374326</v>
      </c>
      <c r="D38" s="12">
        <v>140790</v>
      </c>
      <c r="E38" s="12">
        <v>128225</v>
      </c>
      <c r="F38" s="12">
        <v>172616</v>
      </c>
      <c r="G38" s="12">
        <v>19380</v>
      </c>
      <c r="H38" s="12">
        <v>379677</v>
      </c>
      <c r="I38" s="12">
        <v>206169</v>
      </c>
      <c r="J38" s="12">
        <v>2682231</v>
      </c>
      <c r="K38" s="10">
        <v>43735</v>
      </c>
      <c r="L38" s="10">
        <v>784223</v>
      </c>
      <c r="M38" s="10">
        <v>131324</v>
      </c>
      <c r="N38" s="11">
        <f t="shared" si="0"/>
        <v>10613904</v>
      </c>
      <c r="P38" s="19"/>
    </row>
    <row r="39" spans="1:16" x14ac:dyDescent="0.25">
      <c r="A39" s="6" t="s">
        <v>51</v>
      </c>
      <c r="B39" s="12">
        <v>2579816</v>
      </c>
      <c r="C39" s="12">
        <v>779026</v>
      </c>
      <c r="D39" s="12">
        <v>79806</v>
      </c>
      <c r="E39" s="12">
        <v>72683</v>
      </c>
      <c r="F39" s="12">
        <v>98449</v>
      </c>
      <c r="G39" s="12">
        <v>10986</v>
      </c>
      <c r="H39" s="12">
        <v>216543</v>
      </c>
      <c r="I39" s="12">
        <v>77952</v>
      </c>
      <c r="J39" s="12">
        <v>287115</v>
      </c>
      <c r="K39" s="10">
        <v>24943</v>
      </c>
      <c r="L39" s="10">
        <v>444531</v>
      </c>
      <c r="M39" s="10">
        <v>74440</v>
      </c>
      <c r="N39" s="11">
        <f t="shared" si="0"/>
        <v>4746290</v>
      </c>
      <c r="P39" s="19"/>
    </row>
    <row r="40" spans="1:16" x14ac:dyDescent="0.25">
      <c r="A40" s="6" t="s">
        <v>39</v>
      </c>
      <c r="B40" s="12">
        <v>6261413</v>
      </c>
      <c r="C40" s="12">
        <v>1890755</v>
      </c>
      <c r="D40" s="12">
        <v>193694</v>
      </c>
      <c r="E40" s="12">
        <v>176408</v>
      </c>
      <c r="F40" s="12">
        <v>241273</v>
      </c>
      <c r="G40" s="12">
        <v>26663</v>
      </c>
      <c r="H40" s="12">
        <v>530694</v>
      </c>
      <c r="I40" s="12">
        <v>296558</v>
      </c>
      <c r="J40" s="12">
        <v>2294957</v>
      </c>
      <c r="K40" s="10">
        <v>61130</v>
      </c>
      <c r="L40" s="10">
        <v>1078910</v>
      </c>
      <c r="M40" s="10">
        <v>180671</v>
      </c>
      <c r="N40" s="11">
        <f t="shared" si="0"/>
        <v>13233126</v>
      </c>
      <c r="P40" s="19"/>
    </row>
    <row r="41" spans="1:16" x14ac:dyDescent="0.25">
      <c r="A41" s="6" t="s">
        <v>40</v>
      </c>
      <c r="B41" s="12">
        <v>3695764</v>
      </c>
      <c r="C41" s="12">
        <v>1116008</v>
      </c>
      <c r="D41" s="12">
        <v>114327</v>
      </c>
      <c r="E41" s="12">
        <v>104124</v>
      </c>
      <c r="F41" s="12">
        <v>143624</v>
      </c>
      <c r="G41" s="12">
        <v>15737</v>
      </c>
      <c r="H41" s="12">
        <v>315909</v>
      </c>
      <c r="I41" s="12">
        <v>157231</v>
      </c>
      <c r="J41" s="12">
        <v>294828</v>
      </c>
      <c r="K41" s="10">
        <v>36389</v>
      </c>
      <c r="L41" s="10">
        <v>636821</v>
      </c>
      <c r="M41" s="10">
        <v>106640</v>
      </c>
      <c r="N41" s="11">
        <f t="shared" si="0"/>
        <v>6737402</v>
      </c>
      <c r="P41" s="19"/>
    </row>
    <row r="42" spans="1:16" x14ac:dyDescent="0.25">
      <c r="A42" s="6" t="s">
        <v>41</v>
      </c>
      <c r="B42" s="12">
        <v>2486068</v>
      </c>
      <c r="C42" s="12">
        <v>750717</v>
      </c>
      <c r="D42" s="12">
        <v>76906</v>
      </c>
      <c r="E42" s="12">
        <v>70042</v>
      </c>
      <c r="F42" s="12">
        <v>96097</v>
      </c>
      <c r="G42" s="12">
        <v>10586</v>
      </c>
      <c r="H42" s="12">
        <v>211371</v>
      </c>
      <c r="I42" s="12">
        <v>101191</v>
      </c>
      <c r="J42" s="12">
        <v>0</v>
      </c>
      <c r="K42" s="10">
        <v>24348</v>
      </c>
      <c r="L42" s="10">
        <v>428377</v>
      </c>
      <c r="M42" s="10">
        <v>71735</v>
      </c>
      <c r="N42" s="11">
        <f t="shared" si="0"/>
        <v>4327438</v>
      </c>
      <c r="P42" s="19"/>
    </row>
    <row r="43" spans="1:16" x14ac:dyDescent="0.25">
      <c r="A43" s="6" t="s">
        <v>71</v>
      </c>
      <c r="B43" s="12">
        <v>1875853</v>
      </c>
      <c r="C43" s="12">
        <v>566450</v>
      </c>
      <c r="D43" s="12">
        <v>58029</v>
      </c>
      <c r="E43" s="12">
        <v>52850</v>
      </c>
      <c r="F43" s="12">
        <v>71118</v>
      </c>
      <c r="G43" s="12">
        <v>7988</v>
      </c>
      <c r="H43" s="12">
        <v>156429</v>
      </c>
      <c r="I43" s="12">
        <v>27937</v>
      </c>
      <c r="J43" s="12">
        <v>0</v>
      </c>
      <c r="K43" s="10">
        <v>18019</v>
      </c>
      <c r="L43" s="10">
        <v>323230</v>
      </c>
      <c r="M43" s="10">
        <v>54127</v>
      </c>
      <c r="N43" s="11">
        <f t="shared" si="0"/>
        <v>3212030</v>
      </c>
      <c r="P43" s="19"/>
    </row>
    <row r="44" spans="1:16" ht="15.75" thickBot="1" x14ac:dyDescent="0.3">
      <c r="A44" s="7" t="s">
        <v>43</v>
      </c>
      <c r="B44" s="13">
        <f t="shared" ref="B44:M44" si="1">SUM(B8:B43)</f>
        <v>135901028</v>
      </c>
      <c r="C44" s="13">
        <f t="shared" si="1"/>
        <v>41037956</v>
      </c>
      <c r="D44" s="13">
        <f t="shared" si="1"/>
        <v>4204044</v>
      </c>
      <c r="E44" s="13">
        <f t="shared" si="1"/>
        <v>3828843</v>
      </c>
      <c r="F44" s="13">
        <f t="shared" si="1"/>
        <v>5265245</v>
      </c>
      <c r="G44" s="13">
        <f t="shared" si="1"/>
        <v>578698</v>
      </c>
      <c r="H44" s="13">
        <f t="shared" si="1"/>
        <v>11581199</v>
      </c>
      <c r="I44" s="13">
        <f t="shared" si="1"/>
        <v>5527232</v>
      </c>
      <c r="J44" s="13">
        <f t="shared" si="1"/>
        <v>23410704.009999998</v>
      </c>
      <c r="K44" s="13">
        <f t="shared" si="1"/>
        <v>1334031</v>
      </c>
      <c r="L44" s="13">
        <f t="shared" si="1"/>
        <v>23417243</v>
      </c>
      <c r="M44" s="13">
        <f t="shared" si="1"/>
        <v>3921386</v>
      </c>
      <c r="N44" s="14">
        <f>SUM(N8:N43)</f>
        <v>260007609.00999999</v>
      </c>
    </row>
    <row r="45" spans="1:16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</row>
    <row r="49" spans="10:14" x14ac:dyDescent="0.25">
      <c r="J49" s="20"/>
      <c r="K49" s="20"/>
      <c r="L49" s="20"/>
      <c r="M49" s="20"/>
      <c r="N49" s="21"/>
    </row>
  </sheetData>
  <mergeCells count="13">
    <mergeCell ref="J6:J7"/>
    <mergeCell ref="K6:K7"/>
    <mergeCell ref="N6:N7"/>
    <mergeCell ref="L6:M6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9"/>
  <sheetViews>
    <sheetView topLeftCell="A43" zoomScale="90" zoomScaleNormal="90" workbookViewId="0">
      <selection activeCell="A44" sqref="A44"/>
    </sheetView>
  </sheetViews>
  <sheetFormatPr baseColWidth="10" defaultRowHeight="15" x14ac:dyDescent="0.25"/>
  <cols>
    <col min="1" max="1" width="27.5703125" customWidth="1"/>
    <col min="2" max="5" width="21.140625" customWidth="1"/>
    <col min="6" max="8" width="23.42578125" customWidth="1"/>
    <col min="9" max="14" width="20.7109375" customWidth="1"/>
  </cols>
  <sheetData>
    <row r="1" spans="1:14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27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45</v>
      </c>
      <c r="I6" s="22" t="s">
        <v>53</v>
      </c>
      <c r="J6" s="22" t="s">
        <v>47</v>
      </c>
      <c r="K6" s="22" t="s">
        <v>56</v>
      </c>
      <c r="L6" s="24" t="s">
        <v>68</v>
      </c>
      <c r="M6" s="26"/>
      <c r="N6" s="27" t="s">
        <v>9</v>
      </c>
    </row>
    <row r="7" spans="1:14" s="1" customFormat="1" x14ac:dyDescent="0.25">
      <c r="A7" s="28"/>
      <c r="B7" s="23"/>
      <c r="C7" s="23"/>
      <c r="D7" s="23"/>
      <c r="E7" s="23"/>
      <c r="F7" s="23"/>
      <c r="G7" s="23"/>
      <c r="H7" s="23"/>
      <c r="I7" s="23"/>
      <c r="J7" s="23"/>
      <c r="K7" s="23"/>
      <c r="L7" s="3" t="s">
        <v>65</v>
      </c>
      <c r="M7" s="3" t="s">
        <v>66</v>
      </c>
      <c r="N7" s="28"/>
    </row>
    <row r="8" spans="1:14" ht="21" customHeight="1" x14ac:dyDescent="0.25">
      <c r="A8" s="6" t="s">
        <v>10</v>
      </c>
      <c r="B8" s="9">
        <v>3441250</v>
      </c>
      <c r="C8" s="9">
        <v>877732</v>
      </c>
      <c r="D8" s="9">
        <v>71532</v>
      </c>
      <c r="E8" s="9">
        <v>54843</v>
      </c>
      <c r="F8" s="9">
        <v>57835</v>
      </c>
      <c r="G8" s="9">
        <v>9047</v>
      </c>
      <c r="H8" s="10">
        <v>0</v>
      </c>
      <c r="I8" s="9">
        <v>53563</v>
      </c>
      <c r="J8" s="10">
        <v>0</v>
      </c>
      <c r="K8" s="10">
        <v>23191</v>
      </c>
      <c r="L8" s="10">
        <v>251493</v>
      </c>
      <c r="M8" s="10">
        <v>42610</v>
      </c>
      <c r="N8" s="17">
        <f>SUM(B8:M8)</f>
        <v>4883096</v>
      </c>
    </row>
    <row r="9" spans="1:14" x14ac:dyDescent="0.25">
      <c r="A9" s="6" t="s">
        <v>11</v>
      </c>
      <c r="B9" s="12">
        <v>4674459</v>
      </c>
      <c r="C9" s="12">
        <v>1192277</v>
      </c>
      <c r="D9" s="12">
        <v>97166</v>
      </c>
      <c r="E9" s="12">
        <v>74496</v>
      </c>
      <c r="F9" s="12">
        <v>76424</v>
      </c>
      <c r="G9" s="12">
        <v>12290</v>
      </c>
      <c r="H9" s="10">
        <v>0</v>
      </c>
      <c r="I9" s="12">
        <v>76798</v>
      </c>
      <c r="J9" s="10">
        <v>401871</v>
      </c>
      <c r="K9" s="10">
        <v>30645</v>
      </c>
      <c r="L9" s="10">
        <v>341619</v>
      </c>
      <c r="M9" s="10">
        <v>57879</v>
      </c>
      <c r="N9" s="17">
        <f t="shared" ref="N9:N43" si="0">SUM(B9:M9)</f>
        <v>7035924</v>
      </c>
    </row>
    <row r="10" spans="1:14" x14ac:dyDescent="0.25">
      <c r="A10" s="6" t="s">
        <v>12</v>
      </c>
      <c r="B10" s="12">
        <v>4769833</v>
      </c>
      <c r="C10" s="12">
        <v>1216603</v>
      </c>
      <c r="D10" s="12">
        <v>99149</v>
      </c>
      <c r="E10" s="12">
        <v>76016</v>
      </c>
      <c r="F10" s="12">
        <v>81950</v>
      </c>
      <c r="G10" s="12">
        <v>12540</v>
      </c>
      <c r="H10" s="10">
        <v>0</v>
      </c>
      <c r="I10" s="12">
        <v>119233</v>
      </c>
      <c r="J10" s="10">
        <v>231549</v>
      </c>
      <c r="K10" s="10">
        <v>32861</v>
      </c>
      <c r="L10" s="10">
        <v>348589</v>
      </c>
      <c r="M10" s="10">
        <v>59060</v>
      </c>
      <c r="N10" s="17">
        <f t="shared" si="0"/>
        <v>7047383</v>
      </c>
    </row>
    <row r="11" spans="1:14" x14ac:dyDescent="0.25">
      <c r="A11" s="6" t="s">
        <v>13</v>
      </c>
      <c r="B11" s="12">
        <v>8161143</v>
      </c>
      <c r="C11" s="12">
        <v>2081598</v>
      </c>
      <c r="D11" s="12">
        <v>169642</v>
      </c>
      <c r="E11" s="12">
        <v>130063</v>
      </c>
      <c r="F11" s="12">
        <v>147425</v>
      </c>
      <c r="G11" s="12">
        <v>21456</v>
      </c>
      <c r="H11" s="10">
        <v>0</v>
      </c>
      <c r="I11" s="12">
        <v>273425</v>
      </c>
      <c r="J11" s="10">
        <v>758036</v>
      </c>
      <c r="K11" s="10">
        <v>59115</v>
      </c>
      <c r="L11" s="10">
        <v>596432</v>
      </c>
      <c r="M11" s="10">
        <v>101052</v>
      </c>
      <c r="N11" s="17">
        <f t="shared" si="0"/>
        <v>12499387</v>
      </c>
    </row>
    <row r="12" spans="1:14" x14ac:dyDescent="0.25">
      <c r="A12" s="6" t="s">
        <v>49</v>
      </c>
      <c r="B12" s="12">
        <v>3358093</v>
      </c>
      <c r="C12" s="12">
        <v>856522</v>
      </c>
      <c r="D12" s="12">
        <v>69803</v>
      </c>
      <c r="E12" s="12">
        <v>53518</v>
      </c>
      <c r="F12" s="12">
        <v>55247</v>
      </c>
      <c r="G12" s="12">
        <v>8829</v>
      </c>
      <c r="H12" s="10">
        <v>0</v>
      </c>
      <c r="I12" s="12">
        <v>34537</v>
      </c>
      <c r="J12" s="10">
        <v>152191</v>
      </c>
      <c r="K12" s="10">
        <v>22153</v>
      </c>
      <c r="L12" s="10">
        <v>245416</v>
      </c>
      <c r="M12" s="10">
        <v>41580</v>
      </c>
      <c r="N12" s="17">
        <f t="shared" si="0"/>
        <v>4897889</v>
      </c>
    </row>
    <row r="13" spans="1:14" x14ac:dyDescent="0.25">
      <c r="A13" s="6" t="s">
        <v>14</v>
      </c>
      <c r="B13" s="12">
        <v>3187792</v>
      </c>
      <c r="C13" s="12">
        <v>813085</v>
      </c>
      <c r="D13" s="12">
        <v>66263</v>
      </c>
      <c r="E13" s="12">
        <v>50804</v>
      </c>
      <c r="F13" s="12">
        <v>53594</v>
      </c>
      <c r="G13" s="12">
        <v>8381</v>
      </c>
      <c r="H13" s="10">
        <v>0</v>
      </c>
      <c r="I13" s="12">
        <v>32019</v>
      </c>
      <c r="J13" s="10">
        <v>353904</v>
      </c>
      <c r="K13" s="10">
        <v>21490</v>
      </c>
      <c r="L13" s="10">
        <v>232970</v>
      </c>
      <c r="M13" s="10">
        <v>39471</v>
      </c>
      <c r="N13" s="17">
        <f t="shared" si="0"/>
        <v>4859773</v>
      </c>
    </row>
    <row r="14" spans="1:14" x14ac:dyDescent="0.25">
      <c r="A14" s="6" t="s">
        <v>15</v>
      </c>
      <c r="B14" s="12">
        <v>14859228</v>
      </c>
      <c r="C14" s="12">
        <v>3790025</v>
      </c>
      <c r="D14" s="12">
        <v>308873</v>
      </c>
      <c r="E14" s="12">
        <v>236810</v>
      </c>
      <c r="F14" s="12">
        <v>260119</v>
      </c>
      <c r="G14" s="12">
        <v>39066</v>
      </c>
      <c r="H14" s="10">
        <v>0</v>
      </c>
      <c r="I14" s="12">
        <v>569526</v>
      </c>
      <c r="J14" s="10">
        <v>1667698</v>
      </c>
      <c r="K14" s="10">
        <v>104304</v>
      </c>
      <c r="L14" s="10">
        <v>1085941</v>
      </c>
      <c r="M14" s="10">
        <v>183988</v>
      </c>
      <c r="N14" s="17">
        <f t="shared" si="0"/>
        <v>23105578</v>
      </c>
    </row>
    <row r="15" spans="1:14" x14ac:dyDescent="0.25">
      <c r="A15" s="6" t="s">
        <v>16</v>
      </c>
      <c r="B15" s="12">
        <v>32001245</v>
      </c>
      <c r="C15" s="12">
        <v>8162303</v>
      </c>
      <c r="D15" s="12">
        <v>665197</v>
      </c>
      <c r="E15" s="12">
        <v>510001</v>
      </c>
      <c r="F15" s="12">
        <v>553848</v>
      </c>
      <c r="G15" s="12">
        <v>84134</v>
      </c>
      <c r="H15" s="10">
        <v>0</v>
      </c>
      <c r="I15" s="12">
        <v>1151957</v>
      </c>
      <c r="J15" s="10">
        <v>3068284</v>
      </c>
      <c r="K15" s="10">
        <v>222085</v>
      </c>
      <c r="L15" s="10">
        <v>2338714</v>
      </c>
      <c r="M15" s="10">
        <v>396241</v>
      </c>
      <c r="N15" s="17">
        <f t="shared" si="0"/>
        <v>49154009</v>
      </c>
    </row>
    <row r="16" spans="1:14" x14ac:dyDescent="0.25">
      <c r="A16" s="6" t="s">
        <v>17</v>
      </c>
      <c r="B16" s="12">
        <v>9622140</v>
      </c>
      <c r="C16" s="12">
        <v>2454243</v>
      </c>
      <c r="D16" s="12">
        <v>200011</v>
      </c>
      <c r="E16" s="12">
        <v>153347</v>
      </c>
      <c r="F16" s="12">
        <v>167429</v>
      </c>
      <c r="G16" s="12">
        <v>25298</v>
      </c>
      <c r="H16" s="10">
        <v>0</v>
      </c>
      <c r="I16" s="12">
        <v>325834</v>
      </c>
      <c r="J16" s="10">
        <v>1103476</v>
      </c>
      <c r="K16" s="10">
        <v>67137</v>
      </c>
      <c r="L16" s="10">
        <v>703205</v>
      </c>
      <c r="M16" s="10">
        <v>119142</v>
      </c>
      <c r="N16" s="17">
        <f t="shared" si="0"/>
        <v>14941262</v>
      </c>
    </row>
    <row r="17" spans="1:14" x14ac:dyDescent="0.25">
      <c r="A17" s="6" t="s">
        <v>50</v>
      </c>
      <c r="B17" s="12">
        <v>3066196</v>
      </c>
      <c r="C17" s="12">
        <v>782070</v>
      </c>
      <c r="D17" s="12">
        <v>63736</v>
      </c>
      <c r="E17" s="12">
        <v>48866</v>
      </c>
      <c r="F17" s="12">
        <v>50135</v>
      </c>
      <c r="G17" s="12">
        <v>8061</v>
      </c>
      <c r="H17" s="10">
        <v>0</v>
      </c>
      <c r="I17" s="12">
        <v>23908</v>
      </c>
      <c r="J17" s="10">
        <v>0</v>
      </c>
      <c r="K17" s="10">
        <v>20103</v>
      </c>
      <c r="L17" s="10">
        <v>224084</v>
      </c>
      <c r="M17" s="10">
        <v>37966</v>
      </c>
      <c r="N17" s="17">
        <f t="shared" si="0"/>
        <v>4325125</v>
      </c>
    </row>
    <row r="18" spans="1:14" x14ac:dyDescent="0.25">
      <c r="A18" s="6" t="s">
        <v>18</v>
      </c>
      <c r="B18" s="12">
        <v>3706402</v>
      </c>
      <c r="C18" s="12">
        <v>945363</v>
      </c>
      <c r="D18" s="12">
        <v>77043</v>
      </c>
      <c r="E18" s="12">
        <v>59069</v>
      </c>
      <c r="F18" s="12">
        <v>62792</v>
      </c>
      <c r="G18" s="12">
        <v>9745</v>
      </c>
      <c r="H18" s="10">
        <v>0</v>
      </c>
      <c r="I18" s="12">
        <v>74616</v>
      </c>
      <c r="J18" s="10">
        <v>673534</v>
      </c>
      <c r="K18" s="10">
        <v>25179</v>
      </c>
      <c r="L18" s="10">
        <v>270871</v>
      </c>
      <c r="M18" s="10">
        <v>45893</v>
      </c>
      <c r="N18" s="17">
        <f t="shared" si="0"/>
        <v>5950507</v>
      </c>
    </row>
    <row r="19" spans="1:14" x14ac:dyDescent="0.25">
      <c r="A19" s="6" t="s">
        <v>19</v>
      </c>
      <c r="B19" s="12">
        <v>3433559</v>
      </c>
      <c r="C19" s="12">
        <v>875771</v>
      </c>
      <c r="D19" s="12">
        <v>71372</v>
      </c>
      <c r="E19" s="12">
        <v>54720</v>
      </c>
      <c r="F19" s="12">
        <v>58215</v>
      </c>
      <c r="G19" s="12">
        <v>9027</v>
      </c>
      <c r="H19" s="10">
        <v>0</v>
      </c>
      <c r="I19" s="12">
        <v>56010</v>
      </c>
      <c r="J19" s="10">
        <v>254604</v>
      </c>
      <c r="K19" s="10">
        <v>23343</v>
      </c>
      <c r="L19" s="10">
        <v>250931</v>
      </c>
      <c r="M19" s="10">
        <v>42515</v>
      </c>
      <c r="N19" s="17">
        <f t="shared" si="0"/>
        <v>5130067</v>
      </c>
    </row>
    <row r="20" spans="1:14" x14ac:dyDescent="0.25">
      <c r="A20" s="6" t="s">
        <v>20</v>
      </c>
      <c r="B20" s="12">
        <v>17450623</v>
      </c>
      <c r="C20" s="12">
        <v>4450992</v>
      </c>
      <c r="D20" s="12">
        <v>362739</v>
      </c>
      <c r="E20" s="12">
        <v>278109</v>
      </c>
      <c r="F20" s="12">
        <v>306086</v>
      </c>
      <c r="G20" s="12">
        <v>45879</v>
      </c>
      <c r="H20" s="10">
        <v>0</v>
      </c>
      <c r="I20" s="12">
        <v>655476</v>
      </c>
      <c r="J20" s="10">
        <v>2070158</v>
      </c>
      <c r="K20" s="10">
        <v>122736</v>
      </c>
      <c r="L20" s="10">
        <v>1275326</v>
      </c>
      <c r="M20" s="10">
        <v>216074</v>
      </c>
      <c r="N20" s="17">
        <f t="shared" si="0"/>
        <v>27234198</v>
      </c>
    </row>
    <row r="21" spans="1:14" x14ac:dyDescent="0.25">
      <c r="A21" s="6" t="s">
        <v>21</v>
      </c>
      <c r="B21" s="12">
        <v>5906758</v>
      </c>
      <c r="C21" s="12">
        <v>1506590</v>
      </c>
      <c r="D21" s="12">
        <v>122781</v>
      </c>
      <c r="E21" s="12">
        <v>94136</v>
      </c>
      <c r="F21" s="12">
        <v>100725</v>
      </c>
      <c r="G21" s="12">
        <v>15529</v>
      </c>
      <c r="H21" s="10">
        <v>0</v>
      </c>
      <c r="I21" s="12">
        <v>175565</v>
      </c>
      <c r="J21" s="10">
        <v>362463</v>
      </c>
      <c r="K21" s="10">
        <v>40389</v>
      </c>
      <c r="L21" s="10">
        <v>431677</v>
      </c>
      <c r="M21" s="10">
        <v>73138</v>
      </c>
      <c r="N21" s="17">
        <f t="shared" si="0"/>
        <v>8829751</v>
      </c>
    </row>
    <row r="22" spans="1:14" x14ac:dyDescent="0.25">
      <c r="A22" s="6" t="s">
        <v>22</v>
      </c>
      <c r="B22" s="12">
        <v>3350348</v>
      </c>
      <c r="C22" s="12">
        <v>854547</v>
      </c>
      <c r="D22" s="12">
        <v>69642</v>
      </c>
      <c r="E22" s="12">
        <v>53394</v>
      </c>
      <c r="F22" s="12">
        <v>56316</v>
      </c>
      <c r="G22" s="12">
        <v>8808</v>
      </c>
      <c r="H22" s="10">
        <v>0</v>
      </c>
      <c r="I22" s="12">
        <v>50811</v>
      </c>
      <c r="J22" s="10">
        <v>196563</v>
      </c>
      <c r="K22" s="10">
        <v>22582</v>
      </c>
      <c r="L22" s="10">
        <v>244850</v>
      </c>
      <c r="M22" s="10">
        <v>41484</v>
      </c>
      <c r="N22" s="17">
        <f t="shared" si="0"/>
        <v>4949345</v>
      </c>
    </row>
    <row r="23" spans="1:14" x14ac:dyDescent="0.25">
      <c r="A23" s="6" t="s">
        <v>23</v>
      </c>
      <c r="B23" s="12">
        <v>3096389</v>
      </c>
      <c r="C23" s="12">
        <v>789771</v>
      </c>
      <c r="D23" s="12">
        <v>64363</v>
      </c>
      <c r="E23" s="12">
        <v>49347</v>
      </c>
      <c r="F23" s="12">
        <v>51957</v>
      </c>
      <c r="G23" s="12">
        <v>8141</v>
      </c>
      <c r="H23" s="10">
        <v>0</v>
      </c>
      <c r="I23" s="12">
        <v>29381</v>
      </c>
      <c r="J23" s="10">
        <v>0</v>
      </c>
      <c r="K23" s="10">
        <v>20834</v>
      </c>
      <c r="L23" s="10">
        <v>226290</v>
      </c>
      <c r="M23" s="10">
        <v>38340</v>
      </c>
      <c r="N23" s="17">
        <f t="shared" si="0"/>
        <v>4374813</v>
      </c>
    </row>
    <row r="24" spans="1:14" x14ac:dyDescent="0.25">
      <c r="A24" s="6" t="s">
        <v>24</v>
      </c>
      <c r="B24" s="12">
        <v>3240792</v>
      </c>
      <c r="C24" s="12">
        <v>826603</v>
      </c>
      <c r="D24" s="12">
        <v>67365</v>
      </c>
      <c r="E24" s="12">
        <v>51648</v>
      </c>
      <c r="F24" s="12">
        <v>54146</v>
      </c>
      <c r="G24" s="12">
        <v>8520</v>
      </c>
      <c r="H24" s="10">
        <v>0</v>
      </c>
      <c r="I24" s="12">
        <v>48096</v>
      </c>
      <c r="J24" s="10">
        <v>388622</v>
      </c>
      <c r="K24" s="10">
        <v>21712</v>
      </c>
      <c r="L24" s="10">
        <v>236843</v>
      </c>
      <c r="M24" s="10">
        <v>40128</v>
      </c>
      <c r="N24" s="17">
        <f t="shared" si="0"/>
        <v>4984475</v>
      </c>
    </row>
    <row r="25" spans="1:14" x14ac:dyDescent="0.25">
      <c r="A25" s="6" t="s">
        <v>25</v>
      </c>
      <c r="B25" s="12">
        <v>3512541</v>
      </c>
      <c r="C25" s="12">
        <v>895916</v>
      </c>
      <c r="D25" s="12">
        <v>73014</v>
      </c>
      <c r="E25" s="12">
        <v>55979</v>
      </c>
      <c r="F25" s="12">
        <v>59714</v>
      </c>
      <c r="G25" s="12">
        <v>9235</v>
      </c>
      <c r="H25" s="10">
        <v>0</v>
      </c>
      <c r="I25" s="12">
        <v>58496</v>
      </c>
      <c r="J25" s="10">
        <v>837007</v>
      </c>
      <c r="K25" s="10">
        <v>23944</v>
      </c>
      <c r="L25" s="10">
        <v>256703</v>
      </c>
      <c r="M25" s="10">
        <v>43492</v>
      </c>
      <c r="N25" s="17">
        <f t="shared" si="0"/>
        <v>5826041</v>
      </c>
    </row>
    <row r="26" spans="1:14" x14ac:dyDescent="0.25">
      <c r="A26" s="6" t="s">
        <v>26</v>
      </c>
      <c r="B26" s="12">
        <v>4516533</v>
      </c>
      <c r="C26" s="12">
        <v>1151996</v>
      </c>
      <c r="D26" s="12">
        <v>93883</v>
      </c>
      <c r="E26" s="12">
        <v>71980</v>
      </c>
      <c r="F26" s="12">
        <v>77165</v>
      </c>
      <c r="G26" s="12">
        <v>11874</v>
      </c>
      <c r="H26" s="10">
        <v>0</v>
      </c>
      <c r="I26" s="12">
        <v>121802</v>
      </c>
      <c r="J26" s="10">
        <v>236499</v>
      </c>
      <c r="K26" s="10">
        <v>30942</v>
      </c>
      <c r="L26" s="10">
        <v>330077</v>
      </c>
      <c r="M26" s="10">
        <v>55924</v>
      </c>
      <c r="N26" s="17">
        <f t="shared" si="0"/>
        <v>6698675</v>
      </c>
    </row>
    <row r="27" spans="1:14" x14ac:dyDescent="0.25">
      <c r="A27" s="6" t="s">
        <v>27</v>
      </c>
      <c r="B27" s="12">
        <v>10574901</v>
      </c>
      <c r="C27" s="12">
        <v>2697256</v>
      </c>
      <c r="D27" s="12">
        <v>219816</v>
      </c>
      <c r="E27" s="12">
        <v>168531</v>
      </c>
      <c r="F27" s="12">
        <v>184545</v>
      </c>
      <c r="G27" s="12">
        <v>27802</v>
      </c>
      <c r="H27" s="10">
        <v>0</v>
      </c>
      <c r="I27" s="12">
        <v>372129</v>
      </c>
      <c r="J27" s="10">
        <v>1131563</v>
      </c>
      <c r="K27" s="10">
        <v>74000</v>
      </c>
      <c r="L27" s="10">
        <v>772835</v>
      </c>
      <c r="M27" s="10">
        <v>130939</v>
      </c>
      <c r="N27" s="17">
        <f t="shared" si="0"/>
        <v>16354317</v>
      </c>
    </row>
    <row r="28" spans="1:14" x14ac:dyDescent="0.25">
      <c r="A28" s="6" t="s">
        <v>28</v>
      </c>
      <c r="B28" s="12">
        <v>3362059</v>
      </c>
      <c r="C28" s="12">
        <v>857533</v>
      </c>
      <c r="D28" s="12">
        <v>69886</v>
      </c>
      <c r="E28" s="12">
        <v>53581</v>
      </c>
      <c r="F28" s="12">
        <v>56817</v>
      </c>
      <c r="G28" s="12">
        <v>8839</v>
      </c>
      <c r="H28" s="10">
        <v>0</v>
      </c>
      <c r="I28" s="12">
        <v>50446</v>
      </c>
      <c r="J28" s="10">
        <v>172142</v>
      </c>
      <c r="K28" s="10">
        <v>22783</v>
      </c>
      <c r="L28" s="10">
        <v>245706</v>
      </c>
      <c r="M28" s="10">
        <v>41629</v>
      </c>
      <c r="N28" s="17">
        <f t="shared" si="0"/>
        <v>4941421</v>
      </c>
    </row>
    <row r="29" spans="1:14" x14ac:dyDescent="0.25">
      <c r="A29" s="6" t="s">
        <v>29</v>
      </c>
      <c r="B29" s="12">
        <v>3987978</v>
      </c>
      <c r="C29" s="12">
        <v>1017182</v>
      </c>
      <c r="D29" s="12">
        <v>82896</v>
      </c>
      <c r="E29" s="12">
        <v>63556</v>
      </c>
      <c r="F29" s="12">
        <v>68075</v>
      </c>
      <c r="G29" s="12">
        <v>10485</v>
      </c>
      <c r="H29" s="10">
        <v>0</v>
      </c>
      <c r="I29" s="12">
        <v>85594</v>
      </c>
      <c r="J29" s="10">
        <v>212431</v>
      </c>
      <c r="K29" s="10">
        <v>27297</v>
      </c>
      <c r="L29" s="10">
        <v>291449</v>
      </c>
      <c r="M29" s="10">
        <v>49379</v>
      </c>
      <c r="N29" s="17">
        <f t="shared" si="0"/>
        <v>5896322</v>
      </c>
    </row>
    <row r="30" spans="1:14" x14ac:dyDescent="0.25">
      <c r="A30" s="6" t="s">
        <v>30</v>
      </c>
      <c r="B30" s="12">
        <v>5748795</v>
      </c>
      <c r="C30" s="12">
        <v>1466299</v>
      </c>
      <c r="D30" s="12">
        <v>119498</v>
      </c>
      <c r="E30" s="12">
        <v>91618</v>
      </c>
      <c r="F30" s="12">
        <v>98671</v>
      </c>
      <c r="G30" s="12">
        <v>15114</v>
      </c>
      <c r="H30" s="10">
        <v>0</v>
      </c>
      <c r="I30" s="12">
        <v>167363</v>
      </c>
      <c r="J30" s="10">
        <v>0</v>
      </c>
      <c r="K30" s="10">
        <v>39566</v>
      </c>
      <c r="L30" s="10">
        <v>420133</v>
      </c>
      <c r="M30" s="10">
        <v>71182</v>
      </c>
      <c r="N30" s="17">
        <f t="shared" si="0"/>
        <v>8238239</v>
      </c>
    </row>
    <row r="31" spans="1:14" x14ac:dyDescent="0.25">
      <c r="A31" s="6" t="s">
        <v>31</v>
      </c>
      <c r="B31" s="12">
        <v>3041906</v>
      </c>
      <c r="C31" s="12">
        <v>775875</v>
      </c>
      <c r="D31" s="12">
        <v>63231</v>
      </c>
      <c r="E31" s="12">
        <v>48479</v>
      </c>
      <c r="F31" s="12">
        <v>50784</v>
      </c>
      <c r="G31" s="12">
        <v>7998</v>
      </c>
      <c r="H31" s="10">
        <v>0</v>
      </c>
      <c r="I31" s="12">
        <v>23184</v>
      </c>
      <c r="J31" s="10">
        <v>299970</v>
      </c>
      <c r="K31" s="10">
        <v>20363</v>
      </c>
      <c r="L31" s="10">
        <v>222308</v>
      </c>
      <c r="M31" s="10">
        <v>37665</v>
      </c>
      <c r="N31" s="17">
        <f t="shared" si="0"/>
        <v>4591763</v>
      </c>
    </row>
    <row r="32" spans="1:14" x14ac:dyDescent="0.25">
      <c r="A32" s="6" t="s">
        <v>32</v>
      </c>
      <c r="B32" s="12">
        <v>3229941</v>
      </c>
      <c r="C32" s="12">
        <v>823835</v>
      </c>
      <c r="D32" s="12">
        <v>67139</v>
      </c>
      <c r="E32" s="12">
        <v>51475</v>
      </c>
      <c r="F32" s="12">
        <v>54232</v>
      </c>
      <c r="G32" s="12">
        <v>8492</v>
      </c>
      <c r="H32" s="10">
        <v>0</v>
      </c>
      <c r="I32" s="12">
        <v>45208</v>
      </c>
      <c r="J32" s="10">
        <v>0</v>
      </c>
      <c r="K32" s="10">
        <v>21746</v>
      </c>
      <c r="L32" s="10">
        <v>236050</v>
      </c>
      <c r="M32" s="10">
        <v>39993</v>
      </c>
      <c r="N32" s="17">
        <f t="shared" si="0"/>
        <v>4578111</v>
      </c>
    </row>
    <row r="33" spans="1:14" x14ac:dyDescent="0.25">
      <c r="A33" s="6" t="s">
        <v>33</v>
      </c>
      <c r="B33" s="12">
        <v>3316592</v>
      </c>
      <c r="C33" s="12">
        <v>845937</v>
      </c>
      <c r="D33" s="12">
        <v>68941</v>
      </c>
      <c r="E33" s="12">
        <v>52856</v>
      </c>
      <c r="F33" s="12">
        <v>55068</v>
      </c>
      <c r="G33" s="12">
        <v>8720</v>
      </c>
      <c r="H33" s="10">
        <v>0</v>
      </c>
      <c r="I33" s="12">
        <v>24176</v>
      </c>
      <c r="J33" s="10">
        <v>220016</v>
      </c>
      <c r="K33" s="10">
        <v>22082</v>
      </c>
      <c r="L33" s="10">
        <v>242383</v>
      </c>
      <c r="M33" s="10">
        <v>41066</v>
      </c>
      <c r="N33" s="17">
        <f t="shared" si="0"/>
        <v>4897837</v>
      </c>
    </row>
    <row r="34" spans="1:14" x14ac:dyDescent="0.25">
      <c r="A34" s="6" t="s">
        <v>34</v>
      </c>
      <c r="B34" s="12">
        <v>5417146</v>
      </c>
      <c r="C34" s="12">
        <v>1381708</v>
      </c>
      <c r="D34" s="12">
        <v>112604</v>
      </c>
      <c r="E34" s="12">
        <v>86333</v>
      </c>
      <c r="F34" s="12">
        <v>93333</v>
      </c>
      <c r="G34" s="12">
        <v>14242</v>
      </c>
      <c r="H34" s="10">
        <v>0</v>
      </c>
      <c r="I34" s="12">
        <v>159485</v>
      </c>
      <c r="J34" s="10">
        <v>0</v>
      </c>
      <c r="K34" s="10">
        <v>37425</v>
      </c>
      <c r="L34" s="10">
        <v>395896</v>
      </c>
      <c r="M34" s="10">
        <v>67075</v>
      </c>
      <c r="N34" s="17">
        <f t="shared" si="0"/>
        <v>7765247</v>
      </c>
    </row>
    <row r="35" spans="1:14" x14ac:dyDescent="0.25">
      <c r="A35" s="6" t="s">
        <v>35</v>
      </c>
      <c r="B35" s="12">
        <v>4194218</v>
      </c>
      <c r="C35" s="12">
        <v>1069786</v>
      </c>
      <c r="D35" s="12">
        <v>87184</v>
      </c>
      <c r="E35" s="12">
        <v>66843</v>
      </c>
      <c r="F35" s="12">
        <v>71897</v>
      </c>
      <c r="G35" s="12">
        <v>11027</v>
      </c>
      <c r="H35" s="10">
        <v>0</v>
      </c>
      <c r="I35" s="12">
        <v>102843</v>
      </c>
      <c r="J35" s="10">
        <v>5038</v>
      </c>
      <c r="K35" s="10">
        <v>28830</v>
      </c>
      <c r="L35" s="10">
        <v>306522</v>
      </c>
      <c r="M35" s="10">
        <v>51933</v>
      </c>
      <c r="N35" s="17">
        <f t="shared" si="0"/>
        <v>5996121</v>
      </c>
    </row>
    <row r="36" spans="1:14" x14ac:dyDescent="0.25">
      <c r="A36" s="6" t="s">
        <v>36</v>
      </c>
      <c r="B36" s="12">
        <v>3625844</v>
      </c>
      <c r="C36" s="12">
        <v>924815</v>
      </c>
      <c r="D36" s="12">
        <v>75369</v>
      </c>
      <c r="E36" s="12">
        <v>57785</v>
      </c>
      <c r="F36" s="12">
        <v>60468</v>
      </c>
      <c r="G36" s="12">
        <v>9533</v>
      </c>
      <c r="H36" s="10">
        <v>0</v>
      </c>
      <c r="I36" s="12">
        <v>59072</v>
      </c>
      <c r="J36" s="10">
        <v>0</v>
      </c>
      <c r="K36" s="10">
        <v>24247</v>
      </c>
      <c r="L36" s="10">
        <v>264984</v>
      </c>
      <c r="M36" s="10">
        <v>44895</v>
      </c>
      <c r="N36" s="17">
        <f t="shared" si="0"/>
        <v>5147012</v>
      </c>
    </row>
    <row r="37" spans="1:14" x14ac:dyDescent="0.25">
      <c r="A37" s="6" t="s">
        <v>37</v>
      </c>
      <c r="B37" s="12">
        <v>3516766</v>
      </c>
      <c r="C37" s="12">
        <v>896993</v>
      </c>
      <c r="D37" s="12">
        <v>73102</v>
      </c>
      <c r="E37" s="12">
        <v>56046</v>
      </c>
      <c r="F37" s="12">
        <v>59055</v>
      </c>
      <c r="G37" s="12">
        <v>9246</v>
      </c>
      <c r="H37" s="10">
        <v>0</v>
      </c>
      <c r="I37" s="12">
        <v>38807</v>
      </c>
      <c r="J37" s="10">
        <v>0</v>
      </c>
      <c r="K37" s="10">
        <v>23680</v>
      </c>
      <c r="L37" s="10">
        <v>257012</v>
      </c>
      <c r="M37" s="10">
        <v>43545</v>
      </c>
      <c r="N37" s="17">
        <f t="shared" si="0"/>
        <v>4974252</v>
      </c>
    </row>
    <row r="38" spans="1:14" x14ac:dyDescent="0.25">
      <c r="A38" s="6" t="s">
        <v>38</v>
      </c>
      <c r="B38" s="12">
        <v>7371406</v>
      </c>
      <c r="C38" s="12">
        <v>1880166</v>
      </c>
      <c r="D38" s="12">
        <v>153226</v>
      </c>
      <c r="E38" s="12">
        <v>117478</v>
      </c>
      <c r="F38" s="12">
        <v>123731</v>
      </c>
      <c r="G38" s="12">
        <v>19380</v>
      </c>
      <c r="H38" s="10">
        <v>0</v>
      </c>
      <c r="I38" s="12">
        <v>223829</v>
      </c>
      <c r="J38" s="10">
        <v>785408</v>
      </c>
      <c r="K38" s="10">
        <v>49614</v>
      </c>
      <c r="L38" s="10">
        <v>538717</v>
      </c>
      <c r="M38" s="10">
        <v>91273</v>
      </c>
      <c r="N38" s="17">
        <f t="shared" si="0"/>
        <v>11354228</v>
      </c>
    </row>
    <row r="39" spans="1:14" x14ac:dyDescent="0.25">
      <c r="A39" s="6" t="s">
        <v>51</v>
      </c>
      <c r="B39" s="12">
        <v>4178423</v>
      </c>
      <c r="C39" s="12">
        <v>1065757</v>
      </c>
      <c r="D39" s="12">
        <v>86855</v>
      </c>
      <c r="E39" s="12">
        <v>66591</v>
      </c>
      <c r="F39" s="12">
        <v>70568</v>
      </c>
      <c r="G39" s="12">
        <v>10986</v>
      </c>
      <c r="H39" s="10">
        <v>0</v>
      </c>
      <c r="I39" s="12">
        <v>84629</v>
      </c>
      <c r="J39" s="10">
        <v>0</v>
      </c>
      <c r="K39" s="10">
        <v>28297</v>
      </c>
      <c r="L39" s="10">
        <v>305367</v>
      </c>
      <c r="M39" s="10">
        <v>51737</v>
      </c>
      <c r="N39" s="17">
        <f t="shared" si="0"/>
        <v>5949210</v>
      </c>
    </row>
    <row r="40" spans="1:14" x14ac:dyDescent="0.25">
      <c r="A40" s="6" t="s">
        <v>39</v>
      </c>
      <c r="B40" s="12">
        <v>10141355</v>
      </c>
      <c r="C40" s="12">
        <v>2586675</v>
      </c>
      <c r="D40" s="12">
        <v>210804</v>
      </c>
      <c r="E40" s="12">
        <v>161622</v>
      </c>
      <c r="F40" s="12">
        <v>172944</v>
      </c>
      <c r="G40" s="12">
        <v>26663</v>
      </c>
      <c r="H40" s="10">
        <v>0</v>
      </c>
      <c r="I40" s="12">
        <v>321960</v>
      </c>
      <c r="J40" s="10">
        <v>155674</v>
      </c>
      <c r="K40" s="10">
        <v>69348</v>
      </c>
      <c r="L40" s="10">
        <v>741150</v>
      </c>
      <c r="M40" s="10">
        <v>125571</v>
      </c>
      <c r="N40" s="17">
        <f t="shared" si="0"/>
        <v>14713766</v>
      </c>
    </row>
    <row r="41" spans="1:14" x14ac:dyDescent="0.25">
      <c r="A41" s="6" t="s">
        <v>40</v>
      </c>
      <c r="B41" s="12">
        <v>5985878</v>
      </c>
      <c r="C41" s="12">
        <v>1526770</v>
      </c>
      <c r="D41" s="12">
        <v>124426</v>
      </c>
      <c r="E41" s="12">
        <v>95396</v>
      </c>
      <c r="F41" s="12">
        <v>102949</v>
      </c>
      <c r="G41" s="12">
        <v>15737</v>
      </c>
      <c r="H41" s="10">
        <v>0</v>
      </c>
      <c r="I41" s="12">
        <v>170698</v>
      </c>
      <c r="J41" s="10">
        <v>158490</v>
      </c>
      <c r="K41" s="10">
        <v>41281</v>
      </c>
      <c r="L41" s="10">
        <v>437460</v>
      </c>
      <c r="M41" s="10">
        <v>74117</v>
      </c>
      <c r="N41" s="17">
        <f t="shared" si="0"/>
        <v>8733202</v>
      </c>
    </row>
    <row r="42" spans="1:14" x14ac:dyDescent="0.25">
      <c r="A42" s="6" t="s">
        <v>41</v>
      </c>
      <c r="B42" s="12">
        <v>4026583</v>
      </c>
      <c r="C42" s="12">
        <v>1027029</v>
      </c>
      <c r="D42" s="12">
        <v>83699</v>
      </c>
      <c r="E42" s="12">
        <v>64171</v>
      </c>
      <c r="F42" s="12">
        <v>68882</v>
      </c>
      <c r="G42" s="12">
        <v>10586</v>
      </c>
      <c r="H42" s="10">
        <v>0</v>
      </c>
      <c r="I42" s="12">
        <v>109858</v>
      </c>
      <c r="J42" s="10">
        <v>0</v>
      </c>
      <c r="K42" s="10">
        <v>27621</v>
      </c>
      <c r="L42" s="10">
        <v>294271</v>
      </c>
      <c r="M42" s="10">
        <v>49857</v>
      </c>
      <c r="N42" s="17">
        <f t="shared" si="0"/>
        <v>5762557</v>
      </c>
    </row>
    <row r="43" spans="1:14" x14ac:dyDescent="0.25">
      <c r="A43" s="6" t="s">
        <v>71</v>
      </c>
      <c r="B43" s="12">
        <v>3038243</v>
      </c>
      <c r="C43" s="12">
        <v>774940</v>
      </c>
      <c r="D43" s="12">
        <v>63155</v>
      </c>
      <c r="E43" s="12">
        <v>48420</v>
      </c>
      <c r="F43" s="12">
        <v>50977</v>
      </c>
      <c r="G43" s="12">
        <v>7988</v>
      </c>
      <c r="H43" s="10">
        <v>0</v>
      </c>
      <c r="I43" s="12">
        <v>30330</v>
      </c>
      <c r="J43" s="10">
        <v>0</v>
      </c>
      <c r="K43" s="10">
        <v>20441</v>
      </c>
      <c r="L43" s="10">
        <v>222041</v>
      </c>
      <c r="M43" s="10">
        <v>37620</v>
      </c>
      <c r="N43" s="17">
        <f t="shared" si="0"/>
        <v>4294155</v>
      </c>
    </row>
    <row r="44" spans="1:14" ht="15.75" thickBot="1" x14ac:dyDescent="0.3">
      <c r="A44" s="7" t="s">
        <v>43</v>
      </c>
      <c r="B44" s="13">
        <f>SUM(B8:B43)</f>
        <v>220113358</v>
      </c>
      <c r="C44" s="13">
        <f t="shared" ref="C44:N44" si="1">SUM(C8:C43)</f>
        <v>56142563</v>
      </c>
      <c r="D44" s="13">
        <f t="shared" si="1"/>
        <v>4575405</v>
      </c>
      <c r="E44" s="13">
        <f t="shared" si="1"/>
        <v>3507927</v>
      </c>
      <c r="F44" s="13">
        <f t="shared" si="1"/>
        <v>3774118</v>
      </c>
      <c r="G44" s="13">
        <f t="shared" si="1"/>
        <v>578698</v>
      </c>
      <c r="H44" s="13">
        <f t="shared" si="1"/>
        <v>0</v>
      </c>
      <c r="I44" s="13">
        <f t="shared" si="1"/>
        <v>6000664</v>
      </c>
      <c r="J44" s="13">
        <f t="shared" si="1"/>
        <v>15897191</v>
      </c>
      <c r="K44" s="13">
        <f t="shared" si="1"/>
        <v>1513366</v>
      </c>
      <c r="L44" s="13">
        <f t="shared" si="1"/>
        <v>16086315</v>
      </c>
      <c r="M44" s="13">
        <f t="shared" si="1"/>
        <v>2725453</v>
      </c>
      <c r="N44" s="18">
        <f t="shared" si="1"/>
        <v>330915058</v>
      </c>
    </row>
    <row r="45" spans="1:14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</row>
    <row r="49" spans="14:14" x14ac:dyDescent="0.25">
      <c r="N49" s="19"/>
    </row>
  </sheetData>
  <mergeCells count="13">
    <mergeCell ref="N6:N7"/>
    <mergeCell ref="F6:F7"/>
    <mergeCell ref="E6:E7"/>
    <mergeCell ref="A6:A7"/>
    <mergeCell ref="B6:B7"/>
    <mergeCell ref="C6:C7"/>
    <mergeCell ref="D6:D7"/>
    <mergeCell ref="L6:M6"/>
    <mergeCell ref="K6:K7"/>
    <mergeCell ref="J6:J7"/>
    <mergeCell ref="I6:I7"/>
    <mergeCell ref="H6:H7"/>
    <mergeCell ref="G6:G7"/>
  </mergeCells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tabSelected="1" topLeftCell="H1" zoomScale="90" zoomScaleNormal="90" workbookViewId="0">
      <selection activeCell="D8" sqref="D8:D43"/>
    </sheetView>
  </sheetViews>
  <sheetFormatPr baseColWidth="10" defaultRowHeight="15" x14ac:dyDescent="0.25"/>
  <cols>
    <col min="1" max="1" width="26.42578125" customWidth="1"/>
    <col min="2" max="5" width="21.140625" customWidth="1"/>
    <col min="6" max="8" width="23.42578125" customWidth="1"/>
    <col min="9" max="9" width="20.42578125" customWidth="1"/>
    <col min="10" max="11" width="22" customWidth="1"/>
    <col min="12" max="16" width="20.42578125" customWidth="1"/>
  </cols>
  <sheetData>
    <row r="1" spans="1:16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8.75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4" t="s">
        <v>70</v>
      </c>
      <c r="N6" s="25"/>
      <c r="O6" s="26"/>
      <c r="P6" s="5"/>
    </row>
    <row r="7" spans="1:16" s="1" customFormat="1" ht="60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45</v>
      </c>
      <c r="I7" s="3" t="s">
        <v>54</v>
      </c>
      <c r="J7" s="3" t="s">
        <v>60</v>
      </c>
      <c r="K7" s="3" t="s">
        <v>47</v>
      </c>
      <c r="L7" s="3" t="s">
        <v>58</v>
      </c>
      <c r="M7" s="3" t="s">
        <v>65</v>
      </c>
      <c r="N7" s="3" t="s">
        <v>66</v>
      </c>
      <c r="O7" s="3" t="s">
        <v>69</v>
      </c>
      <c r="P7" s="2" t="s">
        <v>9</v>
      </c>
    </row>
    <row r="8" spans="1:16" ht="21" customHeight="1" x14ac:dyDescent="0.25">
      <c r="A8" s="6" t="s">
        <v>10</v>
      </c>
      <c r="B8" s="9">
        <v>3084170</v>
      </c>
      <c r="C8" s="9">
        <v>826892</v>
      </c>
      <c r="D8" s="9">
        <v>87191</v>
      </c>
      <c r="E8" s="9">
        <v>54130</v>
      </c>
      <c r="F8" s="9">
        <v>80685</v>
      </c>
      <c r="G8" s="9">
        <v>9047</v>
      </c>
      <c r="H8" s="9">
        <v>0</v>
      </c>
      <c r="I8" s="9">
        <v>58428</v>
      </c>
      <c r="J8" s="10">
        <v>71334</v>
      </c>
      <c r="K8" s="10">
        <v>0</v>
      </c>
      <c r="L8" s="10">
        <v>12922</v>
      </c>
      <c r="M8" s="10">
        <v>60850</v>
      </c>
      <c r="N8" s="10">
        <v>20299</v>
      </c>
      <c r="O8" s="10">
        <v>1146</v>
      </c>
      <c r="P8" s="17">
        <f>SUM(B8:O8)</f>
        <v>4367094</v>
      </c>
    </row>
    <row r="9" spans="1:16" x14ac:dyDescent="0.25">
      <c r="A9" s="6" t="s">
        <v>11</v>
      </c>
      <c r="B9" s="12">
        <v>4189416</v>
      </c>
      <c r="C9" s="12">
        <v>1123217</v>
      </c>
      <c r="D9" s="12">
        <v>118436</v>
      </c>
      <c r="E9" s="12">
        <v>73528</v>
      </c>
      <c r="F9" s="12">
        <v>106619</v>
      </c>
      <c r="G9" s="12">
        <v>12290</v>
      </c>
      <c r="H9" s="12">
        <v>0</v>
      </c>
      <c r="I9" s="12">
        <v>83773</v>
      </c>
      <c r="J9" s="10">
        <v>102279</v>
      </c>
      <c r="K9" s="10">
        <v>0</v>
      </c>
      <c r="L9" s="10">
        <v>17075</v>
      </c>
      <c r="M9" s="10">
        <v>82657</v>
      </c>
      <c r="N9" s="10">
        <v>27574</v>
      </c>
      <c r="O9" s="10">
        <v>1515</v>
      </c>
      <c r="P9" s="17">
        <f t="shared" ref="P9:P43" si="0">SUM(B9:O9)</f>
        <v>5938379</v>
      </c>
    </row>
    <row r="10" spans="1:16" x14ac:dyDescent="0.25">
      <c r="A10" s="6" t="s">
        <v>12</v>
      </c>
      <c r="B10" s="12">
        <v>4274893</v>
      </c>
      <c r="C10" s="12">
        <v>1146134</v>
      </c>
      <c r="D10" s="12">
        <v>120853</v>
      </c>
      <c r="E10" s="12">
        <v>75028</v>
      </c>
      <c r="F10" s="12">
        <v>114329</v>
      </c>
      <c r="G10" s="12">
        <v>12540</v>
      </c>
      <c r="H10" s="12">
        <v>0</v>
      </c>
      <c r="I10" s="12">
        <v>130063</v>
      </c>
      <c r="J10" s="10">
        <v>158793</v>
      </c>
      <c r="K10" s="10">
        <v>0</v>
      </c>
      <c r="L10" s="10">
        <v>18309</v>
      </c>
      <c r="M10" s="10">
        <v>84343</v>
      </c>
      <c r="N10" s="10">
        <v>28136</v>
      </c>
      <c r="O10" s="10">
        <v>1624</v>
      </c>
      <c r="P10" s="17">
        <f t="shared" si="0"/>
        <v>6165045</v>
      </c>
    </row>
    <row r="11" spans="1:16" x14ac:dyDescent="0.25">
      <c r="A11" s="6" t="s">
        <v>13</v>
      </c>
      <c r="B11" s="12">
        <v>7314307</v>
      </c>
      <c r="C11" s="12">
        <v>1961026</v>
      </c>
      <c r="D11" s="12">
        <v>206778</v>
      </c>
      <c r="E11" s="12">
        <v>128372</v>
      </c>
      <c r="F11" s="12">
        <v>205672</v>
      </c>
      <c r="G11" s="12">
        <v>21456</v>
      </c>
      <c r="H11" s="12">
        <v>0</v>
      </c>
      <c r="I11" s="12">
        <v>298260</v>
      </c>
      <c r="J11" s="10">
        <v>364145</v>
      </c>
      <c r="K11" s="10">
        <v>1138162</v>
      </c>
      <c r="L11" s="10">
        <v>32938</v>
      </c>
      <c r="M11" s="10">
        <v>144311</v>
      </c>
      <c r="N11" s="10">
        <v>48141</v>
      </c>
      <c r="O11" s="10">
        <v>2922</v>
      </c>
      <c r="P11" s="17">
        <f t="shared" si="0"/>
        <v>11866490</v>
      </c>
    </row>
    <row r="12" spans="1:16" x14ac:dyDescent="0.25">
      <c r="A12" s="6" t="s">
        <v>49</v>
      </c>
      <c r="B12" s="12">
        <v>3009642</v>
      </c>
      <c r="C12" s="12">
        <v>806910</v>
      </c>
      <c r="D12" s="12">
        <v>85084</v>
      </c>
      <c r="E12" s="12">
        <v>52822</v>
      </c>
      <c r="F12" s="12">
        <v>77074</v>
      </c>
      <c r="G12" s="12">
        <v>8829</v>
      </c>
      <c r="H12" s="12">
        <v>0</v>
      </c>
      <c r="I12" s="12">
        <v>37673</v>
      </c>
      <c r="J12" s="10">
        <v>45995</v>
      </c>
      <c r="K12" s="10">
        <v>158751</v>
      </c>
      <c r="L12" s="10">
        <v>12343</v>
      </c>
      <c r="M12" s="10">
        <v>59380</v>
      </c>
      <c r="N12" s="10">
        <v>19809</v>
      </c>
      <c r="O12" s="10">
        <v>1095</v>
      </c>
      <c r="P12" s="17">
        <f t="shared" si="0"/>
        <v>4375407</v>
      </c>
    </row>
    <row r="13" spans="1:16" x14ac:dyDescent="0.25">
      <c r="A13" s="6" t="s">
        <v>14</v>
      </c>
      <c r="B13" s="12">
        <v>2857012</v>
      </c>
      <c r="C13" s="12">
        <v>765989</v>
      </c>
      <c r="D13" s="12">
        <v>80769</v>
      </c>
      <c r="E13" s="12">
        <v>50143</v>
      </c>
      <c r="F13" s="12">
        <v>74769</v>
      </c>
      <c r="G13" s="12">
        <v>8381</v>
      </c>
      <c r="H13" s="12">
        <v>0</v>
      </c>
      <c r="I13" s="12">
        <v>34928</v>
      </c>
      <c r="J13" s="10">
        <v>42643</v>
      </c>
      <c r="K13" s="10">
        <v>225117</v>
      </c>
      <c r="L13" s="10">
        <v>11974</v>
      </c>
      <c r="M13" s="10">
        <v>56369</v>
      </c>
      <c r="N13" s="10">
        <v>18804</v>
      </c>
      <c r="O13" s="10">
        <v>1062</v>
      </c>
      <c r="P13" s="17">
        <f t="shared" si="0"/>
        <v>4227960</v>
      </c>
    </row>
    <row r="14" spans="1:16" x14ac:dyDescent="0.25">
      <c r="A14" s="6" t="s">
        <v>15</v>
      </c>
      <c r="B14" s="12">
        <v>13317369</v>
      </c>
      <c r="C14" s="12">
        <v>3570497</v>
      </c>
      <c r="D14" s="12">
        <v>376487</v>
      </c>
      <c r="E14" s="12">
        <v>233731</v>
      </c>
      <c r="F14" s="12">
        <v>362890</v>
      </c>
      <c r="G14" s="12">
        <v>39066</v>
      </c>
      <c r="H14" s="12">
        <v>0</v>
      </c>
      <c r="I14" s="12">
        <v>621256</v>
      </c>
      <c r="J14" s="10">
        <v>758489</v>
      </c>
      <c r="K14" s="10">
        <v>3086705</v>
      </c>
      <c r="L14" s="10">
        <v>58116</v>
      </c>
      <c r="M14" s="10">
        <v>262751</v>
      </c>
      <c r="N14" s="10">
        <v>87651</v>
      </c>
      <c r="O14" s="10">
        <v>5155</v>
      </c>
      <c r="P14" s="17">
        <f t="shared" si="0"/>
        <v>22780163</v>
      </c>
    </row>
    <row r="15" spans="1:16" x14ac:dyDescent="0.25">
      <c r="A15" s="6" t="s">
        <v>16</v>
      </c>
      <c r="B15" s="12">
        <v>28680653</v>
      </c>
      <c r="C15" s="12">
        <v>7689521</v>
      </c>
      <c r="D15" s="12">
        <v>810813</v>
      </c>
      <c r="E15" s="12">
        <v>503370</v>
      </c>
      <c r="F15" s="12">
        <v>772669</v>
      </c>
      <c r="G15" s="12">
        <v>84134</v>
      </c>
      <c r="H15" s="12">
        <v>0</v>
      </c>
      <c r="I15" s="12">
        <v>1256589</v>
      </c>
      <c r="J15" s="10">
        <v>1534165</v>
      </c>
      <c r="K15" s="10">
        <v>1976</v>
      </c>
      <c r="L15" s="10">
        <v>123740</v>
      </c>
      <c r="M15" s="10">
        <v>565867</v>
      </c>
      <c r="N15" s="10">
        <v>188769</v>
      </c>
      <c r="O15" s="10">
        <v>10976</v>
      </c>
      <c r="P15" s="17">
        <f t="shared" si="0"/>
        <v>42223242</v>
      </c>
    </row>
    <row r="16" spans="1:16" x14ac:dyDescent="0.25">
      <c r="A16" s="6" t="s">
        <v>17</v>
      </c>
      <c r="B16" s="12">
        <v>8623704</v>
      </c>
      <c r="C16" s="12">
        <v>2312087</v>
      </c>
      <c r="D16" s="12">
        <v>243795</v>
      </c>
      <c r="E16" s="12">
        <v>151353</v>
      </c>
      <c r="F16" s="12">
        <v>233579</v>
      </c>
      <c r="G16" s="12">
        <v>25298</v>
      </c>
      <c r="H16" s="12">
        <v>0</v>
      </c>
      <c r="I16" s="12">
        <v>355430</v>
      </c>
      <c r="J16" s="10">
        <v>433943</v>
      </c>
      <c r="K16" s="10">
        <v>0</v>
      </c>
      <c r="L16" s="10">
        <v>37407</v>
      </c>
      <c r="M16" s="10">
        <v>170145</v>
      </c>
      <c r="N16" s="10">
        <v>56759</v>
      </c>
      <c r="O16" s="10">
        <v>3318</v>
      </c>
      <c r="P16" s="17">
        <f t="shared" si="0"/>
        <v>12646818</v>
      </c>
    </row>
    <row r="17" spans="1:16" x14ac:dyDescent="0.25">
      <c r="A17" s="6" t="s">
        <v>50</v>
      </c>
      <c r="B17" s="12">
        <v>2748034</v>
      </c>
      <c r="C17" s="12">
        <v>736771</v>
      </c>
      <c r="D17" s="12">
        <v>77688</v>
      </c>
      <c r="E17" s="12">
        <v>48230</v>
      </c>
      <c r="F17" s="12">
        <v>69942</v>
      </c>
      <c r="G17" s="12">
        <v>8061</v>
      </c>
      <c r="H17" s="12">
        <v>0</v>
      </c>
      <c r="I17" s="12">
        <v>26080</v>
      </c>
      <c r="J17" s="10">
        <v>31841</v>
      </c>
      <c r="K17" s="10">
        <v>506988</v>
      </c>
      <c r="L17" s="10">
        <v>11201</v>
      </c>
      <c r="M17" s="10">
        <v>54219</v>
      </c>
      <c r="N17" s="10">
        <v>18087</v>
      </c>
      <c r="O17" s="10">
        <v>994</v>
      </c>
      <c r="P17" s="17">
        <f t="shared" si="0"/>
        <v>4338136</v>
      </c>
    </row>
    <row r="18" spans="1:16" x14ac:dyDescent="0.25">
      <c r="A18" s="6" t="s">
        <v>18</v>
      </c>
      <c r="B18" s="12">
        <v>3321810</v>
      </c>
      <c r="C18" s="12">
        <v>890605</v>
      </c>
      <c r="D18" s="12">
        <v>93909</v>
      </c>
      <c r="E18" s="12">
        <v>58301</v>
      </c>
      <c r="F18" s="12">
        <v>87601</v>
      </c>
      <c r="G18" s="12">
        <v>9745</v>
      </c>
      <c r="H18" s="12">
        <v>0</v>
      </c>
      <c r="I18" s="12">
        <v>81393</v>
      </c>
      <c r="J18" s="10">
        <v>99372</v>
      </c>
      <c r="K18" s="10">
        <v>1.0000000009313226E-2</v>
      </c>
      <c r="L18" s="10">
        <v>14029</v>
      </c>
      <c r="M18" s="10">
        <v>65539</v>
      </c>
      <c r="N18" s="10">
        <v>21863</v>
      </c>
      <c r="O18" s="10">
        <v>1244</v>
      </c>
      <c r="P18" s="17">
        <f t="shared" si="0"/>
        <v>4745411.01</v>
      </c>
    </row>
    <row r="19" spans="1:16" x14ac:dyDescent="0.25">
      <c r="A19" s="6" t="s">
        <v>19</v>
      </c>
      <c r="B19" s="12">
        <v>3077278</v>
      </c>
      <c r="C19" s="12">
        <v>825044</v>
      </c>
      <c r="D19" s="12">
        <v>86996</v>
      </c>
      <c r="E19" s="12">
        <v>54009</v>
      </c>
      <c r="F19" s="12">
        <v>81215</v>
      </c>
      <c r="G19" s="12">
        <v>9027</v>
      </c>
      <c r="H19" s="12">
        <v>0</v>
      </c>
      <c r="I19" s="12">
        <v>61097</v>
      </c>
      <c r="J19" s="10">
        <v>74593</v>
      </c>
      <c r="K19" s="10">
        <v>0</v>
      </c>
      <c r="L19" s="10">
        <v>13006</v>
      </c>
      <c r="M19" s="10">
        <v>60715</v>
      </c>
      <c r="N19" s="10">
        <v>20254</v>
      </c>
      <c r="O19" s="10">
        <v>1154</v>
      </c>
      <c r="P19" s="17">
        <f t="shared" si="0"/>
        <v>4364388</v>
      </c>
    </row>
    <row r="20" spans="1:16" x14ac:dyDescent="0.25">
      <c r="A20" s="6" t="s">
        <v>20</v>
      </c>
      <c r="B20" s="12">
        <v>15639869</v>
      </c>
      <c r="C20" s="12">
        <v>4193179</v>
      </c>
      <c r="D20" s="12">
        <v>442145</v>
      </c>
      <c r="E20" s="12">
        <v>274493</v>
      </c>
      <c r="F20" s="12">
        <v>427018</v>
      </c>
      <c r="G20" s="12">
        <v>45879</v>
      </c>
      <c r="H20" s="12">
        <v>0</v>
      </c>
      <c r="I20" s="12">
        <v>715013</v>
      </c>
      <c r="J20" s="10">
        <v>872957</v>
      </c>
      <c r="K20" s="10">
        <v>2034446</v>
      </c>
      <c r="L20" s="10">
        <v>68386</v>
      </c>
      <c r="M20" s="10">
        <v>308574</v>
      </c>
      <c r="N20" s="10">
        <v>102938</v>
      </c>
      <c r="O20" s="10">
        <v>6066</v>
      </c>
      <c r="P20" s="17">
        <f t="shared" si="0"/>
        <v>25130963</v>
      </c>
    </row>
    <row r="21" spans="1:16" x14ac:dyDescent="0.25">
      <c r="A21" s="6" t="s">
        <v>21</v>
      </c>
      <c r="B21" s="12">
        <v>5293847</v>
      </c>
      <c r="C21" s="12">
        <v>1419324</v>
      </c>
      <c r="D21" s="12">
        <v>149659</v>
      </c>
      <c r="E21" s="12">
        <v>92912</v>
      </c>
      <c r="F21" s="12">
        <v>140521</v>
      </c>
      <c r="G21" s="12">
        <v>15529</v>
      </c>
      <c r="H21" s="12">
        <v>0</v>
      </c>
      <c r="I21" s="12">
        <v>191512</v>
      </c>
      <c r="J21" s="10">
        <v>233816</v>
      </c>
      <c r="K21" s="10">
        <v>0</v>
      </c>
      <c r="L21" s="10">
        <v>22504</v>
      </c>
      <c r="M21" s="10">
        <v>104447</v>
      </c>
      <c r="N21" s="10">
        <v>34843</v>
      </c>
      <c r="O21" s="10">
        <v>1996</v>
      </c>
      <c r="P21" s="17">
        <f t="shared" si="0"/>
        <v>7700910</v>
      </c>
    </row>
    <row r="22" spans="1:16" x14ac:dyDescent="0.25">
      <c r="A22" s="6" t="s">
        <v>22</v>
      </c>
      <c r="B22" s="12">
        <v>3002701</v>
      </c>
      <c r="C22" s="12">
        <v>805049</v>
      </c>
      <c r="D22" s="12">
        <v>84887</v>
      </c>
      <c r="E22" s="12">
        <v>52700</v>
      </c>
      <c r="F22" s="12">
        <v>78566</v>
      </c>
      <c r="G22" s="12">
        <v>8808</v>
      </c>
      <c r="H22" s="12">
        <v>0</v>
      </c>
      <c r="I22" s="12">
        <v>55426</v>
      </c>
      <c r="J22" s="10">
        <v>67670</v>
      </c>
      <c r="K22" s="10">
        <v>150864</v>
      </c>
      <c r="L22" s="10">
        <v>12582</v>
      </c>
      <c r="M22" s="10">
        <v>59243</v>
      </c>
      <c r="N22" s="10">
        <v>19763</v>
      </c>
      <c r="O22" s="10">
        <v>1116</v>
      </c>
      <c r="P22" s="17">
        <f t="shared" si="0"/>
        <v>4399375</v>
      </c>
    </row>
    <row r="23" spans="1:16" x14ac:dyDescent="0.25">
      <c r="A23" s="6" t="s">
        <v>23</v>
      </c>
      <c r="B23" s="12">
        <v>2775094</v>
      </c>
      <c r="C23" s="12">
        <v>744026</v>
      </c>
      <c r="D23" s="12">
        <v>78453</v>
      </c>
      <c r="E23" s="12">
        <v>48705</v>
      </c>
      <c r="F23" s="12">
        <v>72484</v>
      </c>
      <c r="G23" s="12">
        <v>8141</v>
      </c>
      <c r="H23" s="12">
        <v>0</v>
      </c>
      <c r="I23" s="12">
        <v>32049</v>
      </c>
      <c r="J23" s="10">
        <v>39129</v>
      </c>
      <c r="K23" s="10">
        <v>0</v>
      </c>
      <c r="L23" s="10">
        <v>11608</v>
      </c>
      <c r="M23" s="10">
        <v>54752</v>
      </c>
      <c r="N23" s="10">
        <v>18265</v>
      </c>
      <c r="O23" s="10">
        <v>1030</v>
      </c>
      <c r="P23" s="17">
        <f t="shared" si="0"/>
        <v>3883736</v>
      </c>
    </row>
    <row r="24" spans="1:16" x14ac:dyDescent="0.25">
      <c r="A24" s="6" t="s">
        <v>24</v>
      </c>
      <c r="B24" s="12">
        <v>2904513</v>
      </c>
      <c r="C24" s="12">
        <v>778724</v>
      </c>
      <c r="D24" s="12">
        <v>82112</v>
      </c>
      <c r="E24" s="12">
        <v>50977</v>
      </c>
      <c r="F24" s="12">
        <v>75538</v>
      </c>
      <c r="G24" s="12">
        <v>8520</v>
      </c>
      <c r="H24" s="12">
        <v>0</v>
      </c>
      <c r="I24" s="12">
        <v>52465</v>
      </c>
      <c r="J24" s="10">
        <v>64054</v>
      </c>
      <c r="K24" s="10">
        <v>0</v>
      </c>
      <c r="L24" s="10">
        <v>12097</v>
      </c>
      <c r="M24" s="10">
        <v>57306</v>
      </c>
      <c r="N24" s="10">
        <v>19117</v>
      </c>
      <c r="O24" s="10">
        <v>1073</v>
      </c>
      <c r="P24" s="17">
        <f t="shared" si="0"/>
        <v>4106496</v>
      </c>
    </row>
    <row r="25" spans="1:16" x14ac:dyDescent="0.25">
      <c r="A25" s="6" t="s">
        <v>25</v>
      </c>
      <c r="B25" s="12">
        <v>3148064</v>
      </c>
      <c r="C25" s="12">
        <v>844022</v>
      </c>
      <c r="D25" s="12">
        <v>88997</v>
      </c>
      <c r="E25" s="12">
        <v>55251</v>
      </c>
      <c r="F25" s="12">
        <v>83306</v>
      </c>
      <c r="G25" s="12">
        <v>9235</v>
      </c>
      <c r="H25" s="12">
        <v>0</v>
      </c>
      <c r="I25" s="12">
        <v>63809</v>
      </c>
      <c r="J25" s="10">
        <v>77905</v>
      </c>
      <c r="K25" s="10">
        <v>0</v>
      </c>
      <c r="L25" s="10">
        <v>13341</v>
      </c>
      <c r="M25" s="10">
        <v>62111</v>
      </c>
      <c r="N25" s="10">
        <v>20720</v>
      </c>
      <c r="O25" s="10">
        <v>1183</v>
      </c>
      <c r="P25" s="17">
        <f t="shared" si="0"/>
        <v>4467944</v>
      </c>
    </row>
    <row r="26" spans="1:16" x14ac:dyDescent="0.25">
      <c r="A26" s="6" t="s">
        <v>26</v>
      </c>
      <c r="B26" s="12">
        <v>4047877</v>
      </c>
      <c r="C26" s="12">
        <v>1085270</v>
      </c>
      <c r="D26" s="12">
        <v>114435</v>
      </c>
      <c r="E26" s="12">
        <v>71044</v>
      </c>
      <c r="F26" s="12">
        <v>107653</v>
      </c>
      <c r="G26" s="12">
        <v>11874</v>
      </c>
      <c r="H26" s="12">
        <v>0</v>
      </c>
      <c r="I26" s="12">
        <v>132865</v>
      </c>
      <c r="J26" s="10">
        <v>162214</v>
      </c>
      <c r="K26" s="10">
        <v>0</v>
      </c>
      <c r="L26" s="10">
        <v>17240</v>
      </c>
      <c r="M26" s="10">
        <v>79864</v>
      </c>
      <c r="N26" s="10">
        <v>26642</v>
      </c>
      <c r="O26" s="10">
        <v>1529</v>
      </c>
      <c r="P26" s="17">
        <f t="shared" si="0"/>
        <v>5858507</v>
      </c>
    </row>
    <row r="27" spans="1:16" x14ac:dyDescent="0.25">
      <c r="A27" s="6" t="s">
        <v>27</v>
      </c>
      <c r="B27" s="12">
        <v>9477602</v>
      </c>
      <c r="C27" s="12">
        <v>2541024</v>
      </c>
      <c r="D27" s="12">
        <v>267935</v>
      </c>
      <c r="E27" s="12">
        <v>166340</v>
      </c>
      <c r="F27" s="12">
        <v>257458</v>
      </c>
      <c r="G27" s="12">
        <v>27802</v>
      </c>
      <c r="H27" s="12">
        <v>0</v>
      </c>
      <c r="I27" s="12">
        <v>405929</v>
      </c>
      <c r="J27" s="10">
        <v>495597</v>
      </c>
      <c r="K27" s="10">
        <v>0</v>
      </c>
      <c r="L27" s="10">
        <v>41231</v>
      </c>
      <c r="M27" s="10">
        <v>186993</v>
      </c>
      <c r="N27" s="10">
        <v>62379</v>
      </c>
      <c r="O27" s="10">
        <v>3657</v>
      </c>
      <c r="P27" s="17">
        <f t="shared" si="0"/>
        <v>13933947</v>
      </c>
    </row>
    <row r="28" spans="1:16" x14ac:dyDescent="0.25">
      <c r="A28" s="6" t="s">
        <v>28</v>
      </c>
      <c r="B28" s="12">
        <v>3013196</v>
      </c>
      <c r="C28" s="12">
        <v>807863</v>
      </c>
      <c r="D28" s="12">
        <v>85184</v>
      </c>
      <c r="E28" s="12">
        <v>52884</v>
      </c>
      <c r="F28" s="12">
        <v>79265</v>
      </c>
      <c r="G28" s="12">
        <v>8839</v>
      </c>
      <c r="H28" s="12">
        <v>0</v>
      </c>
      <c r="I28" s="12">
        <v>55028</v>
      </c>
      <c r="J28" s="10">
        <v>67183</v>
      </c>
      <c r="K28" s="10">
        <v>0</v>
      </c>
      <c r="L28" s="10">
        <v>12694</v>
      </c>
      <c r="M28" s="10">
        <v>59450</v>
      </c>
      <c r="N28" s="10">
        <v>19832</v>
      </c>
      <c r="O28" s="10">
        <v>1126</v>
      </c>
      <c r="P28" s="17">
        <f t="shared" si="0"/>
        <v>4262544</v>
      </c>
    </row>
    <row r="29" spans="1:16" x14ac:dyDescent="0.25">
      <c r="A29" s="6" t="s">
        <v>29</v>
      </c>
      <c r="B29" s="12">
        <v>3574167</v>
      </c>
      <c r="C29" s="12">
        <v>958264</v>
      </c>
      <c r="D29" s="12">
        <v>101043</v>
      </c>
      <c r="E29" s="12">
        <v>62730</v>
      </c>
      <c r="F29" s="12">
        <v>94972</v>
      </c>
      <c r="G29" s="12">
        <v>10485</v>
      </c>
      <c r="H29" s="12">
        <v>0</v>
      </c>
      <c r="I29" s="12">
        <v>93369</v>
      </c>
      <c r="J29" s="10">
        <v>113993</v>
      </c>
      <c r="K29" s="10">
        <v>1.0000000009313226E-2</v>
      </c>
      <c r="L29" s="10">
        <v>15209</v>
      </c>
      <c r="M29" s="10">
        <v>70518</v>
      </c>
      <c r="N29" s="10">
        <v>23524</v>
      </c>
      <c r="O29" s="10">
        <v>1349</v>
      </c>
      <c r="P29" s="17">
        <f t="shared" si="0"/>
        <v>5119623.01</v>
      </c>
    </row>
    <row r="30" spans="1:16" x14ac:dyDescent="0.25">
      <c r="A30" s="6" t="s">
        <v>30</v>
      </c>
      <c r="B30" s="12">
        <v>5152275</v>
      </c>
      <c r="C30" s="12">
        <v>1381368</v>
      </c>
      <c r="D30" s="12">
        <v>145657</v>
      </c>
      <c r="E30" s="12">
        <v>90427</v>
      </c>
      <c r="F30" s="12">
        <v>137655</v>
      </c>
      <c r="G30" s="12">
        <v>15114</v>
      </c>
      <c r="H30" s="12">
        <v>0</v>
      </c>
      <c r="I30" s="12">
        <v>182564</v>
      </c>
      <c r="J30" s="10">
        <v>222892</v>
      </c>
      <c r="K30" s="10">
        <v>1518304</v>
      </c>
      <c r="L30" s="10">
        <v>22045</v>
      </c>
      <c r="M30" s="10">
        <v>101654</v>
      </c>
      <c r="N30" s="10">
        <v>33911</v>
      </c>
      <c r="O30" s="10">
        <v>1956</v>
      </c>
      <c r="P30" s="17">
        <f t="shared" si="0"/>
        <v>9005822</v>
      </c>
    </row>
    <row r="31" spans="1:16" x14ac:dyDescent="0.25">
      <c r="A31" s="6" t="s">
        <v>31</v>
      </c>
      <c r="B31" s="12">
        <v>2726265</v>
      </c>
      <c r="C31" s="12">
        <v>730934</v>
      </c>
      <c r="D31" s="12">
        <v>77073</v>
      </c>
      <c r="E31" s="12">
        <v>47848</v>
      </c>
      <c r="F31" s="12">
        <v>70848</v>
      </c>
      <c r="G31" s="12">
        <v>7998</v>
      </c>
      <c r="H31" s="12">
        <v>0</v>
      </c>
      <c r="I31" s="12">
        <v>25289</v>
      </c>
      <c r="J31" s="10">
        <v>30876</v>
      </c>
      <c r="K31" s="10">
        <v>0</v>
      </c>
      <c r="L31" s="10">
        <v>11346</v>
      </c>
      <c r="M31" s="10">
        <v>53789</v>
      </c>
      <c r="N31" s="10">
        <v>17943</v>
      </c>
      <c r="O31" s="10">
        <v>1007</v>
      </c>
      <c r="P31" s="17">
        <f t="shared" si="0"/>
        <v>3801216</v>
      </c>
    </row>
    <row r="32" spans="1:16" x14ac:dyDescent="0.25">
      <c r="A32" s="6" t="s">
        <v>32</v>
      </c>
      <c r="B32" s="12">
        <v>2894788</v>
      </c>
      <c r="C32" s="12">
        <v>776117</v>
      </c>
      <c r="D32" s="12">
        <v>81837</v>
      </c>
      <c r="E32" s="12">
        <v>50806</v>
      </c>
      <c r="F32" s="12">
        <v>75658</v>
      </c>
      <c r="G32" s="12">
        <v>8492</v>
      </c>
      <c r="H32" s="12">
        <v>0</v>
      </c>
      <c r="I32" s="12">
        <v>49314</v>
      </c>
      <c r="J32" s="10">
        <v>60207</v>
      </c>
      <c r="K32" s="10">
        <v>1.0000000009313226E-2</v>
      </c>
      <c r="L32" s="10">
        <v>12117</v>
      </c>
      <c r="M32" s="10">
        <v>57114</v>
      </c>
      <c r="N32" s="10">
        <v>19053</v>
      </c>
      <c r="O32" s="10">
        <v>1075</v>
      </c>
      <c r="P32" s="17">
        <f t="shared" si="0"/>
        <v>4086578.01</v>
      </c>
    </row>
    <row r="33" spans="1:16" x14ac:dyDescent="0.25">
      <c r="A33" s="6" t="s">
        <v>33</v>
      </c>
      <c r="B33" s="12">
        <v>2972448</v>
      </c>
      <c r="C33" s="12">
        <v>796938</v>
      </c>
      <c r="D33" s="12">
        <v>84032</v>
      </c>
      <c r="E33" s="12">
        <v>52169</v>
      </c>
      <c r="F33" s="12">
        <v>76825</v>
      </c>
      <c r="G33" s="12">
        <v>8720</v>
      </c>
      <c r="H33" s="12">
        <v>0</v>
      </c>
      <c r="I33" s="12">
        <v>26372</v>
      </c>
      <c r="J33" s="10">
        <v>32197</v>
      </c>
      <c r="K33" s="10">
        <v>570581</v>
      </c>
      <c r="L33" s="10">
        <v>12303</v>
      </c>
      <c r="M33" s="10">
        <v>58646</v>
      </c>
      <c r="N33" s="10">
        <v>19564</v>
      </c>
      <c r="O33" s="10">
        <v>1091</v>
      </c>
      <c r="P33" s="17">
        <f t="shared" si="0"/>
        <v>4711886</v>
      </c>
    </row>
    <row r="34" spans="1:16" x14ac:dyDescent="0.25">
      <c r="A34" s="6" t="s">
        <v>34</v>
      </c>
      <c r="B34" s="12">
        <v>4855039</v>
      </c>
      <c r="C34" s="12">
        <v>1301676</v>
      </c>
      <c r="D34" s="12">
        <v>137254</v>
      </c>
      <c r="E34" s="12">
        <v>85210</v>
      </c>
      <c r="F34" s="12">
        <v>130208</v>
      </c>
      <c r="G34" s="12">
        <v>14242</v>
      </c>
      <c r="H34" s="12">
        <v>0</v>
      </c>
      <c r="I34" s="12">
        <v>173971</v>
      </c>
      <c r="J34" s="10">
        <v>212401</v>
      </c>
      <c r="K34" s="10">
        <v>0</v>
      </c>
      <c r="L34" s="10">
        <v>20853</v>
      </c>
      <c r="M34" s="10">
        <v>95790</v>
      </c>
      <c r="N34" s="10">
        <v>31955</v>
      </c>
      <c r="O34" s="10">
        <v>1850</v>
      </c>
      <c r="P34" s="17">
        <f t="shared" si="0"/>
        <v>7060449</v>
      </c>
    </row>
    <row r="35" spans="1:16" x14ac:dyDescent="0.25">
      <c r="A35" s="6" t="s">
        <v>35</v>
      </c>
      <c r="B35" s="12">
        <v>3759007</v>
      </c>
      <c r="C35" s="12">
        <v>1007821</v>
      </c>
      <c r="D35" s="12">
        <v>106269</v>
      </c>
      <c r="E35" s="12">
        <v>65974</v>
      </c>
      <c r="F35" s="12">
        <v>100303</v>
      </c>
      <c r="G35" s="12">
        <v>11027</v>
      </c>
      <c r="H35" s="12">
        <v>0</v>
      </c>
      <c r="I35" s="12">
        <v>112184</v>
      </c>
      <c r="J35" s="10">
        <v>136965</v>
      </c>
      <c r="K35" s="10">
        <v>739</v>
      </c>
      <c r="L35" s="10">
        <v>16063</v>
      </c>
      <c r="M35" s="10">
        <v>74165</v>
      </c>
      <c r="N35" s="10">
        <v>24741</v>
      </c>
      <c r="O35" s="10">
        <v>1425</v>
      </c>
      <c r="P35" s="17">
        <f t="shared" si="0"/>
        <v>5416683</v>
      </c>
    </row>
    <row r="36" spans="1:16" x14ac:dyDescent="0.25">
      <c r="A36" s="6" t="s">
        <v>36</v>
      </c>
      <c r="B36" s="12">
        <v>3249610</v>
      </c>
      <c r="C36" s="12">
        <v>871247</v>
      </c>
      <c r="D36" s="12">
        <v>91868</v>
      </c>
      <c r="E36" s="12">
        <v>57033</v>
      </c>
      <c r="F36" s="12">
        <v>84359</v>
      </c>
      <c r="G36" s="12">
        <v>9533</v>
      </c>
      <c r="H36" s="12">
        <v>0</v>
      </c>
      <c r="I36" s="12">
        <v>64437</v>
      </c>
      <c r="J36" s="10">
        <v>78671</v>
      </c>
      <c r="K36" s="10">
        <v>615396</v>
      </c>
      <c r="L36" s="10">
        <v>13510</v>
      </c>
      <c r="M36" s="10">
        <v>64115</v>
      </c>
      <c r="N36" s="10">
        <v>21388</v>
      </c>
      <c r="O36" s="10">
        <v>1198</v>
      </c>
      <c r="P36" s="17">
        <f t="shared" si="0"/>
        <v>5222365</v>
      </c>
    </row>
    <row r="37" spans="1:16" x14ac:dyDescent="0.25">
      <c r="A37" s="6" t="s">
        <v>37</v>
      </c>
      <c r="B37" s="12">
        <v>3151851</v>
      </c>
      <c r="C37" s="12">
        <v>845037</v>
      </c>
      <c r="D37" s="12">
        <v>89104</v>
      </c>
      <c r="E37" s="12">
        <v>55318</v>
      </c>
      <c r="F37" s="12">
        <v>82387</v>
      </c>
      <c r="G37" s="12">
        <v>9246</v>
      </c>
      <c r="H37" s="12">
        <v>0</v>
      </c>
      <c r="I37" s="12">
        <v>42332</v>
      </c>
      <c r="J37" s="10">
        <v>51683</v>
      </c>
      <c r="K37" s="10">
        <v>11351</v>
      </c>
      <c r="L37" s="10">
        <v>13194</v>
      </c>
      <c r="M37" s="10">
        <v>62186</v>
      </c>
      <c r="N37" s="10">
        <v>20745</v>
      </c>
      <c r="O37" s="10">
        <v>1170</v>
      </c>
      <c r="P37" s="17">
        <f t="shared" si="0"/>
        <v>4435604</v>
      </c>
    </row>
    <row r="38" spans="1:16" x14ac:dyDescent="0.25">
      <c r="A38" s="6" t="s">
        <v>38</v>
      </c>
      <c r="B38" s="12">
        <v>6606516</v>
      </c>
      <c r="C38" s="12">
        <v>1771262</v>
      </c>
      <c r="D38" s="12">
        <v>186769</v>
      </c>
      <c r="E38" s="12">
        <v>115950</v>
      </c>
      <c r="F38" s="12">
        <v>172616</v>
      </c>
      <c r="G38" s="12">
        <v>19380</v>
      </c>
      <c r="H38" s="12">
        <v>0</v>
      </c>
      <c r="I38" s="12">
        <v>244159</v>
      </c>
      <c r="J38" s="10">
        <v>298093</v>
      </c>
      <c r="K38" s="10">
        <v>850594</v>
      </c>
      <c r="L38" s="10">
        <v>27644</v>
      </c>
      <c r="M38" s="10">
        <v>130346</v>
      </c>
      <c r="N38" s="10">
        <v>43482</v>
      </c>
      <c r="O38" s="10">
        <v>2452</v>
      </c>
      <c r="P38" s="17">
        <f t="shared" si="0"/>
        <v>10469263</v>
      </c>
    </row>
    <row r="39" spans="1:16" x14ac:dyDescent="0.25">
      <c r="A39" s="6" t="s">
        <v>51</v>
      </c>
      <c r="B39" s="12">
        <v>3744851</v>
      </c>
      <c r="C39" s="12">
        <v>1004026</v>
      </c>
      <c r="D39" s="12">
        <v>105868</v>
      </c>
      <c r="E39" s="12">
        <v>65725</v>
      </c>
      <c r="F39" s="12">
        <v>98449</v>
      </c>
      <c r="G39" s="12">
        <v>10986</v>
      </c>
      <c r="H39" s="12">
        <v>0</v>
      </c>
      <c r="I39" s="12">
        <v>92316</v>
      </c>
      <c r="J39" s="10">
        <v>112708</v>
      </c>
      <c r="K39" s="10">
        <v>0</v>
      </c>
      <c r="L39" s="10">
        <v>15766</v>
      </c>
      <c r="M39" s="10">
        <v>73886</v>
      </c>
      <c r="N39" s="10">
        <v>24648</v>
      </c>
      <c r="O39" s="10">
        <v>1399</v>
      </c>
      <c r="P39" s="17">
        <f t="shared" si="0"/>
        <v>5350628</v>
      </c>
    </row>
    <row r="40" spans="1:16" x14ac:dyDescent="0.25">
      <c r="A40" s="6" t="s">
        <v>39</v>
      </c>
      <c r="B40" s="12">
        <v>9089043</v>
      </c>
      <c r="C40" s="12">
        <v>2436848</v>
      </c>
      <c r="D40" s="12">
        <v>256951</v>
      </c>
      <c r="E40" s="12">
        <v>159521</v>
      </c>
      <c r="F40" s="12">
        <v>241273</v>
      </c>
      <c r="G40" s="12">
        <v>26663</v>
      </c>
      <c r="H40" s="12">
        <v>0</v>
      </c>
      <c r="I40" s="12">
        <v>351203</v>
      </c>
      <c r="J40" s="10">
        <v>428783</v>
      </c>
      <c r="K40" s="10">
        <v>3441852</v>
      </c>
      <c r="L40" s="10">
        <v>38639</v>
      </c>
      <c r="M40" s="10">
        <v>179326</v>
      </c>
      <c r="N40" s="10">
        <v>59822</v>
      </c>
      <c r="O40" s="10">
        <v>3427</v>
      </c>
      <c r="P40" s="17">
        <f t="shared" si="0"/>
        <v>16713351</v>
      </c>
    </row>
    <row r="41" spans="1:16" x14ac:dyDescent="0.25">
      <c r="A41" s="6" t="s">
        <v>40</v>
      </c>
      <c r="B41" s="12">
        <v>5364757</v>
      </c>
      <c r="C41" s="12">
        <v>1438336</v>
      </c>
      <c r="D41" s="12">
        <v>151664</v>
      </c>
      <c r="E41" s="12">
        <v>94156</v>
      </c>
      <c r="F41" s="12">
        <v>143624</v>
      </c>
      <c r="G41" s="12">
        <v>15737</v>
      </c>
      <c r="H41" s="12">
        <v>0</v>
      </c>
      <c r="I41" s="12">
        <v>186203</v>
      </c>
      <c r="J41" s="10">
        <v>227334</v>
      </c>
      <c r="K41" s="10">
        <v>157598</v>
      </c>
      <c r="L41" s="10">
        <v>23001</v>
      </c>
      <c r="M41" s="10">
        <v>105846</v>
      </c>
      <c r="N41" s="10">
        <v>35309</v>
      </c>
      <c r="O41" s="10">
        <v>2040</v>
      </c>
      <c r="P41" s="17">
        <f t="shared" si="0"/>
        <v>7945605</v>
      </c>
    </row>
    <row r="42" spans="1:16" x14ac:dyDescent="0.25">
      <c r="A42" s="6" t="s">
        <v>41</v>
      </c>
      <c r="B42" s="12">
        <v>3608767</v>
      </c>
      <c r="C42" s="12">
        <v>967540</v>
      </c>
      <c r="D42" s="12">
        <v>102021</v>
      </c>
      <c r="E42" s="12">
        <v>63337</v>
      </c>
      <c r="F42" s="12">
        <v>96097</v>
      </c>
      <c r="G42" s="12">
        <v>10586</v>
      </c>
      <c r="H42" s="12">
        <v>0</v>
      </c>
      <c r="I42" s="12">
        <v>119837</v>
      </c>
      <c r="J42" s="10">
        <v>146308</v>
      </c>
      <c r="K42" s="10">
        <v>0</v>
      </c>
      <c r="L42" s="10">
        <v>15390</v>
      </c>
      <c r="M42" s="10">
        <v>71201</v>
      </c>
      <c r="N42" s="10">
        <v>23752</v>
      </c>
      <c r="O42" s="10">
        <v>1365</v>
      </c>
      <c r="P42" s="17">
        <f t="shared" si="0"/>
        <v>5226201</v>
      </c>
    </row>
    <row r="43" spans="1:16" x14ac:dyDescent="0.25">
      <c r="A43" s="6" t="s">
        <v>71</v>
      </c>
      <c r="B43" s="12">
        <v>2722981</v>
      </c>
      <c r="C43" s="12">
        <v>730054</v>
      </c>
      <c r="D43" s="12">
        <v>76980</v>
      </c>
      <c r="E43" s="12">
        <v>47791</v>
      </c>
      <c r="F43" s="12">
        <v>71118</v>
      </c>
      <c r="G43" s="12">
        <v>7988</v>
      </c>
      <c r="H43" s="12">
        <v>0</v>
      </c>
      <c r="I43" s="12">
        <v>33085</v>
      </c>
      <c r="J43" s="10">
        <v>40393</v>
      </c>
      <c r="K43" s="10">
        <v>0</v>
      </c>
      <c r="L43" s="10">
        <v>11389</v>
      </c>
      <c r="M43" s="10">
        <v>53724</v>
      </c>
      <c r="N43" s="10">
        <v>17922</v>
      </c>
      <c r="O43" s="10">
        <v>1010</v>
      </c>
      <c r="P43" s="17">
        <f t="shared" si="0"/>
        <v>3814435</v>
      </c>
    </row>
    <row r="44" spans="1:16" ht="15.75" thickBot="1" x14ac:dyDescent="0.3">
      <c r="A44" s="7" t="s">
        <v>43</v>
      </c>
      <c r="B44" s="13">
        <f>SUM(B8:B43)</f>
        <v>197273416</v>
      </c>
      <c r="C44" s="13">
        <f t="shared" ref="C44:P44" si="1">SUM(C8:C43)</f>
        <v>52890642</v>
      </c>
      <c r="D44" s="13">
        <f t="shared" si="1"/>
        <v>5576996</v>
      </c>
      <c r="E44" s="13">
        <f t="shared" si="1"/>
        <v>3462318</v>
      </c>
      <c r="F44" s="13">
        <f t="shared" si="1"/>
        <v>5265245</v>
      </c>
      <c r="G44" s="13">
        <f t="shared" si="1"/>
        <v>578698</v>
      </c>
      <c r="H44" s="13">
        <f>SUM(H8:H43)</f>
        <v>0</v>
      </c>
      <c r="I44" s="13">
        <f t="shared" si="1"/>
        <v>6545701</v>
      </c>
      <c r="J44" s="13">
        <f>SUM(J8:J43)</f>
        <v>7991621</v>
      </c>
      <c r="K44" s="13">
        <f t="shared" ref="K44:O44" si="2">SUM(K8:K43)</f>
        <v>14469424.029999999</v>
      </c>
      <c r="L44" s="13">
        <f t="shared" si="2"/>
        <v>843212</v>
      </c>
      <c r="M44" s="13">
        <f t="shared" si="2"/>
        <v>3892192</v>
      </c>
      <c r="N44" s="13">
        <f t="shared" si="2"/>
        <v>1298404</v>
      </c>
      <c r="O44" s="13">
        <f t="shared" si="2"/>
        <v>74795</v>
      </c>
      <c r="P44" s="18">
        <f t="shared" si="1"/>
        <v>300162664.02999997</v>
      </c>
    </row>
    <row r="45" spans="1:16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  <c r="P45" s="16"/>
    </row>
    <row r="50" spans="16:16" x14ac:dyDescent="0.25">
      <c r="P50" s="19"/>
    </row>
  </sheetData>
  <mergeCells count="1">
    <mergeCell ref="M6:O6"/>
  </mergeCells>
  <pageMargins left="0" right="0.15748031496062992" top="1.3779527559055118" bottom="0.74803149606299213" header="0.62992125984251968" footer="0.31496062992125984"/>
  <pageSetup paperSize="300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2023-12-29T18:44:50Z</cp:lastPrinted>
  <dcterms:created xsi:type="dcterms:W3CDTF">2014-04-11T21:27:33Z</dcterms:created>
  <dcterms:modified xsi:type="dcterms:W3CDTF">2023-12-29T19:05:48Z</dcterms:modified>
</cp:coreProperties>
</file>