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agina Hacienda\Mensua-Trimestral\Trimestre\"/>
    </mc:Choice>
  </mc:AlternateContent>
  <xr:revisionPtr revIDLastSave="0" documentId="8_{5AD73AB5-0250-415E-9083-B26E78023431}" xr6:coauthVersionLast="47" xr6:coauthVersionMax="47" xr10:uidLastSave="{00000000-0000-0000-0000-000000000000}"/>
  <bookViews>
    <workbookView xWindow="23880" yWindow="-120" windowWidth="20730" windowHeight="11160" activeTab="1" xr2:uid="{00000000-000D-0000-FFFF-FFFF00000000}"/>
  </bookViews>
  <sheets>
    <sheet name="ANEXO III" sheetId="1" r:id="rId1"/>
    <sheet name="ANEXO VII JULIO" sheetId="4" r:id="rId2"/>
    <sheet name="ANEXO VII AGOSTO" sheetId="7" r:id="rId3"/>
    <sheet name="ANEXO VII SEPTIEMBRE" sheetId="8" r:id="rId4"/>
  </sheets>
  <calcPr calcId="191029"/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42" i="1" s="1"/>
  <c r="N7" i="1"/>
  <c r="N6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2" i="1" s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41" i="1"/>
  <c r="O41" i="1" s="1"/>
  <c r="C40" i="1"/>
  <c r="O40" i="1" s="1"/>
  <c r="C39" i="1"/>
  <c r="C38" i="1"/>
  <c r="C37" i="1"/>
  <c r="O37" i="1" s="1"/>
  <c r="C36" i="1"/>
  <c r="O36" i="1" s="1"/>
  <c r="C35" i="1"/>
  <c r="C34" i="1"/>
  <c r="C33" i="1"/>
  <c r="O33" i="1" s="1"/>
  <c r="C32" i="1"/>
  <c r="O32" i="1" s="1"/>
  <c r="C31" i="1"/>
  <c r="C30" i="1"/>
  <c r="C29" i="1"/>
  <c r="O29" i="1" s="1"/>
  <c r="C28" i="1"/>
  <c r="O28" i="1" s="1"/>
  <c r="C27" i="1"/>
  <c r="C26" i="1"/>
  <c r="C25" i="1"/>
  <c r="O25" i="1" s="1"/>
  <c r="C24" i="1"/>
  <c r="O24" i="1" s="1"/>
  <c r="C23" i="1"/>
  <c r="C22" i="1"/>
  <c r="C21" i="1"/>
  <c r="O21" i="1" s="1"/>
  <c r="C20" i="1"/>
  <c r="O20" i="1" s="1"/>
  <c r="C19" i="1"/>
  <c r="C18" i="1"/>
  <c r="C17" i="1"/>
  <c r="O17" i="1" s="1"/>
  <c r="C16" i="1"/>
  <c r="O16" i="1" s="1"/>
  <c r="C15" i="1"/>
  <c r="C14" i="1"/>
  <c r="C13" i="1"/>
  <c r="O13" i="1" s="1"/>
  <c r="C12" i="1"/>
  <c r="O12" i="1" s="1"/>
  <c r="C11" i="1"/>
  <c r="C10" i="1"/>
  <c r="C9" i="1"/>
  <c r="O9" i="1" s="1"/>
  <c r="C8" i="1"/>
  <c r="O8" i="1" s="1"/>
  <c r="C7" i="1"/>
  <c r="B41" i="1"/>
  <c r="B40" i="1"/>
  <c r="B39" i="1"/>
  <c r="O39" i="1" s="1"/>
  <c r="B38" i="1"/>
  <c r="O38" i="1" s="1"/>
  <c r="B37" i="1"/>
  <c r="B36" i="1"/>
  <c r="B35" i="1"/>
  <c r="O35" i="1" s="1"/>
  <c r="B34" i="1"/>
  <c r="O34" i="1" s="1"/>
  <c r="B33" i="1"/>
  <c r="B32" i="1"/>
  <c r="B31" i="1"/>
  <c r="O31" i="1" s="1"/>
  <c r="B30" i="1"/>
  <c r="O30" i="1" s="1"/>
  <c r="B29" i="1"/>
  <c r="B28" i="1"/>
  <c r="B27" i="1"/>
  <c r="O27" i="1" s="1"/>
  <c r="B26" i="1"/>
  <c r="O26" i="1" s="1"/>
  <c r="B25" i="1"/>
  <c r="B24" i="1"/>
  <c r="B23" i="1"/>
  <c r="O23" i="1" s="1"/>
  <c r="B22" i="1"/>
  <c r="O22" i="1" s="1"/>
  <c r="B21" i="1"/>
  <c r="B20" i="1"/>
  <c r="B19" i="1"/>
  <c r="O19" i="1" s="1"/>
  <c r="B18" i="1"/>
  <c r="O18" i="1" s="1"/>
  <c r="B17" i="1"/>
  <c r="B16" i="1"/>
  <c r="B15" i="1"/>
  <c r="O15" i="1" s="1"/>
  <c r="B14" i="1"/>
  <c r="O14" i="1" s="1"/>
  <c r="B13" i="1"/>
  <c r="B12" i="1"/>
  <c r="B11" i="1"/>
  <c r="O11" i="1" s="1"/>
  <c r="B10" i="1"/>
  <c r="O10" i="1" s="1"/>
  <c r="B9" i="1"/>
  <c r="B8" i="1"/>
  <c r="B7" i="1"/>
  <c r="O7" i="1" s="1"/>
  <c r="D6" i="1"/>
  <c r="B6" i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N44" i="7"/>
  <c r="M44" i="7"/>
  <c r="L44" i="7"/>
  <c r="N44" i="4"/>
  <c r="M44" i="4"/>
  <c r="V44" i="4"/>
  <c r="U44" i="4"/>
  <c r="T44" i="4"/>
  <c r="S44" i="4"/>
  <c r="R44" i="4"/>
  <c r="Q44" i="4"/>
  <c r="P44" i="4"/>
  <c r="O44" i="4"/>
  <c r="L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M42" i="1" l="1"/>
  <c r="G42" i="1"/>
  <c r="C6" i="1"/>
  <c r="O6" i="1" s="1"/>
  <c r="K44" i="4" l="1"/>
  <c r="K44" i="7" l="1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43" i="8"/>
  <c r="O44" i="7" l="1"/>
  <c r="K42" i="1" l="1"/>
  <c r="J43" i="8" l="1"/>
  <c r="J44" i="7"/>
  <c r="J44" i="4"/>
  <c r="J42" i="1" l="1"/>
  <c r="I43" i="8"/>
  <c r="I44" i="7" l="1"/>
  <c r="I42" i="1"/>
  <c r="I44" i="4" l="1"/>
  <c r="H44" i="7" l="1"/>
  <c r="H43" i="8"/>
  <c r="H44" i="4"/>
  <c r="G43" i="8"/>
  <c r="F43" i="8"/>
  <c r="E43" i="8"/>
  <c r="D43" i="8"/>
  <c r="C43" i="8"/>
  <c r="B43" i="8"/>
  <c r="G44" i="7"/>
  <c r="F44" i="7"/>
  <c r="E44" i="7"/>
  <c r="D44" i="7"/>
  <c r="C44" i="7"/>
  <c r="B44" i="7"/>
  <c r="G44" i="4"/>
  <c r="F44" i="4"/>
  <c r="E44" i="4"/>
  <c r="D44" i="4"/>
  <c r="C44" i="4"/>
  <c r="B44" i="4"/>
  <c r="L43" i="8" l="1"/>
  <c r="H42" i="1"/>
  <c r="F42" i="1"/>
  <c r="E42" i="1"/>
  <c r="D42" i="1"/>
  <c r="B42" i="1"/>
  <c r="W44" i="4"/>
  <c r="C42" i="1"/>
  <c r="O42" i="1" l="1"/>
</calcChain>
</file>

<file path=xl/sharedStrings.xml><?xml version="1.0" encoding="utf-8"?>
<sst xmlns="http://schemas.openxmlformats.org/spreadsheetml/2006/main" count="234" uniqueCount="72">
  <si>
    <t>ANEXO III</t>
  </si>
  <si>
    <t>PARTICIPACIONES FEDERALES MINISTRADAS A LOS MUNICIPIOS</t>
  </si>
  <si>
    <t>MUNICIPIO</t>
  </si>
  <si>
    <t>FONDO GENERAL
DE PARTICIPACIONES</t>
  </si>
  <si>
    <t>FONDO DE FOMENTO
MUNICIPAL</t>
  </si>
  <si>
    <t>IMPUESTO SOBRE AUTOMOVILES
NUEVOS</t>
  </si>
  <si>
    <t>IMPUESTO ESPECIAL SOBRE PRODUCCION Y SERVICIOS</t>
  </si>
  <si>
    <t>FONDO DE FISCALIZACION Y RECAUDACION</t>
  </si>
  <si>
    <t>FONDO DE COMPENSACION DEL IMPUESTO SOBRE AUTOMOVILES NUEVOS</t>
  </si>
  <si>
    <t>TOTAL</t>
  </si>
  <si>
    <t>AMACUZAC</t>
  </si>
  <si>
    <t>ATLATLAHUCAN</t>
  </si>
  <si>
    <t>AXOCHIAPAN</t>
  </si>
  <si>
    <t>AYALA</t>
  </si>
  <si>
    <t>COATLAN DEL RIO</t>
  </si>
  <si>
    <t>CUAUTLA</t>
  </si>
  <si>
    <t>CUERNAVACA</t>
  </si>
  <si>
    <t>EMILIANO ZAPATA</t>
  </si>
  <si>
    <t>HUITZILAC</t>
  </si>
  <si>
    <t>JANTETELCO</t>
  </si>
  <si>
    <t>JIUTEPEC</t>
  </si>
  <si>
    <t>JOJUTLA</t>
  </si>
  <si>
    <t>JONACATEPEC</t>
  </si>
  <si>
    <t>MAZATEPEC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</si>
  <si>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</si>
  <si>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</si>
  <si>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</si>
  <si>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</si>
  <si>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</si>
  <si>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</si>
  <si>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</si>
  <si>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</si>
  <si>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</si>
  <si>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</si>
  <si>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</si>
  <si>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</si>
  <si>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</si>
  <si>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</si>
  <si>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</si>
  <si>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</si>
  <si>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</si>
  <si>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</si>
  <si>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TOTAL:</t>
  </si>
  <si>
    <t>ANEXO VII</t>
  </si>
  <si>
    <t>DIFERENCIAS DEL FONDO DE FISCALIZACIÓN Y RECAUDACIÓN</t>
  </si>
  <si>
    <t>PARTICIPACIONES DE
GASOLINA Y DIESEL</t>
  </si>
  <si>
    <t>FONDO ISR</t>
  </si>
  <si>
    <t>(PESOS)</t>
  </si>
  <si>
    <t>COATETELCO</t>
  </si>
  <si>
    <t>HUEYAPAN</t>
  </si>
  <si>
    <t>XOXOCOTLA</t>
  </si>
  <si>
    <t>PARTICIPACIONES DE
GASOLINA Y DIESEL JUNIO</t>
  </si>
  <si>
    <t>PARTICIPACIONES DE
GASOLINA Y DIESEL JULIO</t>
  </si>
  <si>
    <t>PARTICIPACIONES DE
GASOLINA Y DIESEL AGOSTO</t>
  </si>
  <si>
    <t>ISR EJANENACION DE INMUEBLES AGOSTO</t>
  </si>
  <si>
    <t>ISR ENAJENACION DE INMUEBLES</t>
  </si>
  <si>
    <t>ISR ENAJENACION INMUEBLES JUNIO</t>
  </si>
  <si>
    <t>EN EL TERCER TRIMESTRE DEL EJERCICIO FISCAL 2023</t>
  </si>
  <si>
    <t>EN EL MES DE JULIO DEL EJERCICIO 2023</t>
  </si>
  <si>
    <t>EN EL MES DE AGOSTO DEL EJERCICIO 2023</t>
  </si>
  <si>
    <t>EN EL MES DE SEPTIEMBRE DEL EJERCICIO 2023</t>
  </si>
  <si>
    <t xml:space="preserve">FEIEF FGP </t>
  </si>
  <si>
    <t>FEIEF FFM</t>
  </si>
  <si>
    <t>FEIEF FOFIR</t>
  </si>
  <si>
    <t>FEIEF 1ER. TRIMESTRE 2023</t>
  </si>
  <si>
    <t>FEIEF ABRIL 2023</t>
  </si>
  <si>
    <t>FEIEF MAYO 2023</t>
  </si>
  <si>
    <t>FEIEF JUNIO 2023</t>
  </si>
  <si>
    <t>ISR ENAJENACION DE INMUEBLES JULIO</t>
  </si>
  <si>
    <t>FEIEF FGP</t>
  </si>
  <si>
    <t>FEIEF JULIO 2023</t>
  </si>
  <si>
    <t>ZACUALPAN DE AMILPAS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</si>
</sst>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7" xfId="0" applyNumberForma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0" fillId="0" borderId="8" xfId="0" applyNumberFormat="1" applyBorder="1"/>
    <xf numFmtId="3" fontId="0" fillId="0" borderId="5" xfId="0" applyNumberFormat="1" applyBorder="1"/>
    <xf numFmtId="3" fontId="3" fillId="0" borderId="3" xfId="0" applyNumberFormat="1" applyFont="1" applyBorder="1"/>
    <xf numFmtId="3" fontId="3" fillId="0" borderId="10" xfId="0" applyNumberFormat="1" applyFont="1" applyBorder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R47"/>
  <sheetViews>
    <sheetView topLeftCell="A34" zoomScale="90" zoomScaleNormal="90" workbookViewId="0">
      <selection activeCell="A42" sqref="A42"/>
    </sheetView>
  </sheetViews>
  <sheetFormatPr baseColWidth="10" defaultRowHeight="15" x14ac:dyDescent="0.25"/>
  <cols>
    <col min="1" max="1" width="27.140625" customWidth="1"/>
    <col min="2" max="5" width="21" customWidth="1"/>
    <col min="6" max="8" width="23.42578125" customWidth="1"/>
    <col min="9" max="15" width="21.140625" customWidth="1"/>
  </cols>
  <sheetData>
    <row r="1" spans="1:18" ht="18.75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18.75" x14ac:dyDescent="0.3">
      <c r="A3" s="4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s="1" customFormat="1" ht="6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44</v>
      </c>
      <c r="I5" s="3" t="s">
        <v>45</v>
      </c>
      <c r="J5" s="3" t="s">
        <v>46</v>
      </c>
      <c r="K5" s="3" t="s">
        <v>55</v>
      </c>
      <c r="L5" s="3" t="s">
        <v>69</v>
      </c>
      <c r="M5" s="3" t="s">
        <v>62</v>
      </c>
      <c r="N5" s="3" t="s">
        <v>63</v>
      </c>
      <c r="O5" s="2" t="s">
        <v>9</v>
      </c>
    </row>
    <row r="6" spans="1:18" ht="21" customHeight="1" x14ac:dyDescent="0.25">
      <c r="A6" s="6" t="s">
        <v>10</v>
      </c>
      <c r="B6" s="9">
        <f>+'ANEXO VII JULIO'!B8+'ANEXO VII AGOSTO'!B8+'ANEXO VII SEPTIEMBRE'!B7</f>
        <v>10034828</v>
      </c>
      <c r="C6" s="9">
        <f>SUM('ANEXO VII JULIO'!C8+'ANEXO VII AGOSTO'!C8+'ANEXO VII SEPTIEMBRE'!C7)</f>
        <v>2578258</v>
      </c>
      <c r="D6" s="9">
        <f>'ANEXO VII JULIO'!D8+'ANEXO VII AGOSTO'!D8+'ANEXO VII SEPTIEMBRE'!D7</f>
        <v>198868</v>
      </c>
      <c r="E6" s="9">
        <f>+'ANEXO VII JULIO'!E8+'ANEXO VII AGOSTO'!E8+'ANEXO VII SEPTIEMBRE'!E7</f>
        <v>159577</v>
      </c>
      <c r="F6" s="9">
        <f>+'ANEXO VII JULIO'!F8+'ANEXO VII AGOSTO'!F8+'ANEXO VII SEPTIEMBRE'!F7</f>
        <v>242055</v>
      </c>
      <c r="G6" s="9">
        <f>+'ANEXO VII JULIO'!G8+'ANEXO VII AGOSTO'!G8+'ANEXO VII SEPTIEMBRE'!G7</f>
        <v>27141</v>
      </c>
      <c r="H6" s="10">
        <f>+'ANEXO VII JULIO'!H8+'ANEXO VII AGOSTO'!H8+'ANEXO VII SEPTIEMBRE'!H7</f>
        <v>175859</v>
      </c>
      <c r="I6" s="10">
        <f>+'ANEXO VII JULIO'!I8+'ANEXO VII AGOSTO'!I8+'ANEXO VII SEPTIEMBRE'!I7</f>
        <v>190705</v>
      </c>
      <c r="J6" s="10">
        <f>+'ANEXO VII JULIO'!J8+'ANEXO VII AGOSTO'!J8+'ANEXO VII SEPTIEMBRE'!J7</f>
        <v>1.0000000009313226E-2</v>
      </c>
      <c r="K6" s="10">
        <f>+'ANEXO VII JULIO'!K8+'ANEXO VII AGOSTO'!K8+'ANEXO VII SEPTIEMBRE'!K7</f>
        <v>64255</v>
      </c>
      <c r="L6" s="10">
        <f>+'ANEXO VII JULIO'!L8+'ANEXO VII JULIO'!O8+'ANEXO VII JULIO'!R8+'ANEXO VII JULIO'!U8+'ANEXO VII AGOSTO'!L8</f>
        <v>1789586</v>
      </c>
      <c r="M6" s="10">
        <f>+'ANEXO VII JULIO'!M8+'ANEXO VII JULIO'!P8+'ANEXO VII JULIO'!S8+'ANEXO VII JULIO'!V8+'ANEXO VII AGOSTO'!M8</f>
        <v>305521</v>
      </c>
      <c r="N6" s="10">
        <f>+'ANEXO VII JULIO'!N8+'ANEXO VII JULIO'!Q8+'ANEXO VII JULIO'!T8+'ANEXO VII AGOSTO'!N8</f>
        <v>150256</v>
      </c>
      <c r="O6" s="11">
        <f>SUM(B6:N6)</f>
        <v>15916909.01</v>
      </c>
      <c r="R6" s="19"/>
    </row>
    <row r="7" spans="1:18" x14ac:dyDescent="0.25">
      <c r="A7" s="6" t="s">
        <v>11</v>
      </c>
      <c r="B7" s="12">
        <f>+'ANEXO VII JULIO'!B9+'ANEXO VII AGOSTO'!B9+'ANEXO VII SEPTIEMBRE'!B8</f>
        <v>13630918</v>
      </c>
      <c r="C7" s="12">
        <f>+'ANEXO VII JULIO'!C9+'ANEXO VII AGOSTO'!C9+'ANEXO VII SEPTIEMBRE'!C8</f>
        <v>3502203</v>
      </c>
      <c r="D7" s="12">
        <f>+'ANEXO VII JULIO'!D9+'ANEXO VII AGOSTO'!D9+'ANEXO VII SEPTIEMBRE'!D8</f>
        <v>270134</v>
      </c>
      <c r="E7" s="12">
        <f>+'ANEXO VII JULIO'!E9+'ANEXO VII AGOSTO'!E9+'ANEXO VII SEPTIEMBRE'!E8</f>
        <v>216763</v>
      </c>
      <c r="F7" s="12">
        <f>+'ANEXO VII JULIO'!F9+'ANEXO VII AGOSTO'!F9+'ANEXO VII SEPTIEMBRE'!F8</f>
        <v>319857</v>
      </c>
      <c r="G7" s="12">
        <f>+'ANEXO VII JULIO'!G9+'ANEXO VII AGOSTO'!G9+'ANEXO VII SEPTIEMBRE'!G8</f>
        <v>36870</v>
      </c>
      <c r="H7" s="10">
        <f>+'ANEXO VII JULIO'!H9+'ANEXO VII AGOSTO'!H9+'ANEXO VII SEPTIEMBRE'!H8</f>
        <v>232384</v>
      </c>
      <c r="I7" s="12">
        <f>+'ANEXO VII JULIO'!I9+'ANEXO VII AGOSTO'!I9+'ANEXO VII SEPTIEMBRE'!I8</f>
        <v>273432</v>
      </c>
      <c r="J7" s="10">
        <f>+'ANEXO VII JULIO'!J9+'ANEXO VII AGOSTO'!J9+'ANEXO VII SEPTIEMBRE'!J8</f>
        <v>1248673</v>
      </c>
      <c r="K7" s="10">
        <f>+'ANEXO VII JULIO'!K9+'ANEXO VII AGOSTO'!K9+'ANEXO VII SEPTIEMBRE'!K8</f>
        <v>84907</v>
      </c>
      <c r="L7" s="10">
        <f>+'ANEXO VII JULIO'!L9+'ANEXO VII JULIO'!O9+'ANEXO VII JULIO'!R9+'ANEXO VII JULIO'!U9+'ANEXO VII AGOSTO'!L9</f>
        <v>2430902</v>
      </c>
      <c r="M7" s="10">
        <f>+'ANEXO VII JULIO'!M9+'ANEXO VII JULIO'!P9+'ANEXO VII JULIO'!S9+'ANEXO VII JULIO'!V9+'ANEXO VII AGOSTO'!M9</f>
        <v>415008</v>
      </c>
      <c r="N7" s="10">
        <f>+'ANEXO VII JULIO'!N9+'ANEXO VII JULIO'!Q9+'ANEXO VII JULIO'!T9+'ANEXO VII AGOSTO'!N9</f>
        <v>198551</v>
      </c>
      <c r="O7" s="11">
        <f t="shared" ref="O7:O41" si="0">SUM(B7:N7)</f>
        <v>22860602</v>
      </c>
      <c r="R7" s="19"/>
    </row>
    <row r="8" spans="1:18" x14ac:dyDescent="0.25">
      <c r="A8" s="6" t="s">
        <v>12</v>
      </c>
      <c r="B8" s="12">
        <f>+'ANEXO VII JULIO'!B10+'ANEXO VII AGOSTO'!B10+'ANEXO VII SEPTIEMBRE'!B9</f>
        <v>13909032</v>
      </c>
      <c r="C8" s="12">
        <f>+'ANEXO VII JULIO'!C10+'ANEXO VII AGOSTO'!C10+'ANEXO VII SEPTIEMBRE'!C9</f>
        <v>3573660</v>
      </c>
      <c r="D8" s="12">
        <f>+'ANEXO VII JULIO'!D10+'ANEXO VII AGOSTO'!D10+'ANEXO VII SEPTIEMBRE'!D9</f>
        <v>275646</v>
      </c>
      <c r="E8" s="12">
        <f>+'ANEXO VII JULIO'!E10+'ANEXO VII AGOSTO'!E10+'ANEXO VII SEPTIEMBRE'!E9</f>
        <v>221186</v>
      </c>
      <c r="F8" s="12">
        <f>+'ANEXO VII JULIO'!F10+'ANEXO VII AGOSTO'!F10+'ANEXO VII SEPTIEMBRE'!F9</f>
        <v>342987</v>
      </c>
      <c r="G8" s="12">
        <f>+'ANEXO VII JULIO'!G10+'ANEXO VII AGOSTO'!G10+'ANEXO VII SEPTIEMBRE'!G9</f>
        <v>37620</v>
      </c>
      <c r="H8" s="10">
        <f>+'ANEXO VII JULIO'!H10+'ANEXO VII AGOSTO'!H10+'ANEXO VII SEPTIEMBRE'!H9</f>
        <v>249188</v>
      </c>
      <c r="I8" s="12">
        <f>+'ANEXO VII JULIO'!I10+'ANEXO VII AGOSTO'!I10+'ANEXO VII SEPTIEMBRE'!I9</f>
        <v>424517</v>
      </c>
      <c r="J8" s="10">
        <f>+'ANEXO VII JULIO'!J10+'ANEXO VII AGOSTO'!J10+'ANEXO VII SEPTIEMBRE'!J9</f>
        <v>435408</v>
      </c>
      <c r="K8" s="10">
        <f>+'ANEXO VII JULIO'!K10+'ANEXO VII AGOSTO'!K10+'ANEXO VII SEPTIEMBRE'!K9</f>
        <v>91048</v>
      </c>
      <c r="L8" s="10">
        <f>+'ANEXO VII JULIO'!L10+'ANEXO VII JULIO'!O10+'ANEXO VII JULIO'!R10+'ANEXO VII JULIO'!U10+'ANEXO VII AGOSTO'!L10</f>
        <v>2480501</v>
      </c>
      <c r="M8" s="10">
        <f>+'ANEXO VII JULIO'!M10+'ANEXO VII JULIO'!P10+'ANEXO VII JULIO'!S10+'ANEXO VII JULIO'!V10+'ANEXO VII AGOSTO'!M10</f>
        <v>423475</v>
      </c>
      <c r="N8" s="10">
        <f>+'ANEXO VII JULIO'!N10+'ANEXO VII JULIO'!Q10+'ANEXO VII JULIO'!T10+'ANEXO VII AGOSTO'!N10</f>
        <v>212908</v>
      </c>
      <c r="O8" s="11">
        <f t="shared" si="0"/>
        <v>22677176</v>
      </c>
      <c r="R8" s="19"/>
    </row>
    <row r="9" spans="1:18" x14ac:dyDescent="0.25">
      <c r="A9" s="6" t="s">
        <v>13</v>
      </c>
      <c r="B9" s="12">
        <f>+'ANEXO VII JULIO'!B11+'ANEXO VII AGOSTO'!B11+'ANEXO VII SEPTIEMBRE'!B10</f>
        <v>23798236</v>
      </c>
      <c r="C9" s="12">
        <f>+'ANEXO VII JULIO'!C11+'ANEXO VII AGOSTO'!C11+'ANEXO VII SEPTIEMBRE'!C10</f>
        <v>6114502</v>
      </c>
      <c r="D9" s="12">
        <f>+'ANEXO VII JULIO'!D11+'ANEXO VII AGOSTO'!D11+'ANEXO VII SEPTIEMBRE'!D10</f>
        <v>471628</v>
      </c>
      <c r="E9" s="12">
        <f>+'ANEXO VII JULIO'!E11+'ANEXO VII AGOSTO'!E11+'ANEXO VII SEPTIEMBRE'!E10</f>
        <v>378447</v>
      </c>
      <c r="F9" s="12">
        <f>+'ANEXO VII JULIO'!F11+'ANEXO VII AGOSTO'!F11+'ANEXO VII SEPTIEMBRE'!F10</f>
        <v>617016</v>
      </c>
      <c r="G9" s="12">
        <f>+'ANEXO VII JULIO'!G11+'ANEXO VII AGOSTO'!G11+'ANEXO VII SEPTIEMBRE'!G10</f>
        <v>64368</v>
      </c>
      <c r="H9" s="10">
        <f>+'ANEXO VII JULIO'!H11+'ANEXO VII AGOSTO'!H11+'ANEXO VII SEPTIEMBRE'!H10</f>
        <v>448278</v>
      </c>
      <c r="I9" s="12">
        <f>+'ANEXO VII JULIO'!I11+'ANEXO VII AGOSTO'!I11+'ANEXO VII SEPTIEMBRE'!I10</f>
        <v>973505</v>
      </c>
      <c r="J9" s="10">
        <f>+'ANEXO VII JULIO'!J11+'ANEXO VII AGOSTO'!J11+'ANEXO VII SEPTIEMBRE'!J10</f>
        <v>2106102</v>
      </c>
      <c r="K9" s="10">
        <f>+'ANEXO VII JULIO'!K11+'ANEXO VII AGOSTO'!K11+'ANEXO VII SEPTIEMBRE'!K10</f>
        <v>163790</v>
      </c>
      <c r="L9" s="10">
        <f>+'ANEXO VII JULIO'!L11+'ANEXO VII JULIO'!O11+'ANEXO VII JULIO'!R11+'ANEXO VII JULIO'!U11+'ANEXO VII AGOSTO'!L11</f>
        <v>4244116</v>
      </c>
      <c r="M9" s="10">
        <f>+'ANEXO VII JULIO'!M11+'ANEXO VII JULIO'!P11+'ANEXO VII JULIO'!S11+'ANEXO VII JULIO'!V11+'ANEXO VII AGOSTO'!M11</f>
        <v>724562</v>
      </c>
      <c r="N9" s="10">
        <f>+'ANEXO VII JULIO'!N11+'ANEXO VII JULIO'!Q11+'ANEXO VII JULIO'!T11+'ANEXO VII AGOSTO'!N11</f>
        <v>383012</v>
      </c>
      <c r="O9" s="11">
        <f t="shared" si="0"/>
        <v>40487562</v>
      </c>
      <c r="R9" s="19"/>
    </row>
    <row r="10" spans="1:18" x14ac:dyDescent="0.25">
      <c r="A10" s="6" t="s">
        <v>48</v>
      </c>
      <c r="B10" s="12">
        <f>+'ANEXO VII JULIO'!B12+'ANEXO VII AGOSTO'!B12+'ANEXO VII SEPTIEMBRE'!B11</f>
        <v>9792338</v>
      </c>
      <c r="C10" s="12">
        <f>+'ANEXO VII JULIO'!C12+'ANEXO VII AGOSTO'!C12+'ANEXO VII SEPTIEMBRE'!C11</f>
        <v>2515954</v>
      </c>
      <c r="D10" s="12">
        <f>+'ANEXO VII JULIO'!D12+'ANEXO VII AGOSTO'!D12+'ANEXO VII SEPTIEMBRE'!D11</f>
        <v>194062</v>
      </c>
      <c r="E10" s="12">
        <f>+'ANEXO VII JULIO'!E12+'ANEXO VII AGOSTO'!E12+'ANEXO VII SEPTIEMBRE'!E11</f>
        <v>155721</v>
      </c>
      <c r="F10" s="12">
        <f>+'ANEXO VII JULIO'!F12+'ANEXO VII AGOSTO'!F12+'ANEXO VII SEPTIEMBRE'!F11</f>
        <v>231222</v>
      </c>
      <c r="G10" s="12">
        <f>+'ANEXO VII JULIO'!G12+'ANEXO VII AGOSTO'!G12+'ANEXO VII SEPTIEMBRE'!G11</f>
        <v>26487</v>
      </c>
      <c r="H10" s="10">
        <f>+'ANEXO VII JULIO'!H12+'ANEXO VII AGOSTO'!H12+'ANEXO VII SEPTIEMBRE'!H11</f>
        <v>167989</v>
      </c>
      <c r="I10" s="12">
        <f>+'ANEXO VII JULIO'!I12+'ANEXO VII AGOSTO'!I12+'ANEXO VII SEPTIEMBRE'!I11</f>
        <v>122965</v>
      </c>
      <c r="J10" s="10">
        <f>+'ANEXO VII JULIO'!J12+'ANEXO VII AGOSTO'!J12+'ANEXO VII SEPTIEMBRE'!J11</f>
        <v>428844</v>
      </c>
      <c r="K10" s="10">
        <f>+'ANEXO VII JULIO'!K12+'ANEXO VII AGOSTO'!K12+'ANEXO VII SEPTIEMBRE'!K11</f>
        <v>61380</v>
      </c>
      <c r="L10" s="10">
        <f>+'ANEXO VII JULIO'!L12+'ANEXO VII JULIO'!O12+'ANEXO VII JULIO'!R12+'ANEXO VII JULIO'!U12+'ANEXO VII AGOSTO'!L12</f>
        <v>1746341</v>
      </c>
      <c r="M10" s="10">
        <f>+'ANEXO VII JULIO'!M12+'ANEXO VII JULIO'!P12+'ANEXO VII JULIO'!S12+'ANEXO VII JULIO'!V12+'ANEXO VII AGOSTO'!M12</f>
        <v>298138</v>
      </c>
      <c r="N10" s="10">
        <f>+'ANEXO VII JULIO'!N12+'ANEXO VII JULIO'!Q12+'ANEXO VII JULIO'!T12+'ANEXO VII AGOSTO'!N12</f>
        <v>143532</v>
      </c>
      <c r="O10" s="11">
        <f t="shared" si="0"/>
        <v>15884973</v>
      </c>
      <c r="R10" s="19"/>
    </row>
    <row r="11" spans="1:18" x14ac:dyDescent="0.25">
      <c r="A11" s="6" t="s">
        <v>14</v>
      </c>
      <c r="B11" s="12">
        <f>+'ANEXO VII JULIO'!B13+'ANEXO VII AGOSTO'!B13+'ANEXO VII SEPTIEMBRE'!B12</f>
        <v>9295734</v>
      </c>
      <c r="C11" s="12">
        <f>+'ANEXO VII JULIO'!C13+'ANEXO VII AGOSTO'!C13+'ANEXO VII SEPTIEMBRE'!C12</f>
        <v>2388362</v>
      </c>
      <c r="D11" s="12">
        <f>+'ANEXO VII JULIO'!D13+'ANEXO VII AGOSTO'!D13+'ANEXO VII SEPTIEMBRE'!D12</f>
        <v>184221</v>
      </c>
      <c r="E11" s="12">
        <f>+'ANEXO VII JULIO'!E13+'ANEXO VII AGOSTO'!E13+'ANEXO VII SEPTIEMBRE'!E12</f>
        <v>147823</v>
      </c>
      <c r="F11" s="12">
        <f>+'ANEXO VII JULIO'!F13+'ANEXO VII AGOSTO'!F13+'ANEXO VII SEPTIEMBRE'!F12</f>
        <v>224307</v>
      </c>
      <c r="G11" s="12">
        <f>+'ANEXO VII JULIO'!G13+'ANEXO VII AGOSTO'!G13+'ANEXO VII SEPTIEMBRE'!G12</f>
        <v>25143</v>
      </c>
      <c r="H11" s="10">
        <f>+'ANEXO VII JULIO'!H13+'ANEXO VII AGOSTO'!H13+'ANEXO VII SEPTIEMBRE'!H12</f>
        <v>162964</v>
      </c>
      <c r="I11" s="12">
        <f>+'ANEXO VII JULIO'!I13+'ANEXO VII AGOSTO'!I13+'ANEXO VII SEPTIEMBRE'!I12</f>
        <v>114003</v>
      </c>
      <c r="J11" s="10">
        <f>+'ANEXO VII JULIO'!J13+'ANEXO VII AGOSTO'!J13+'ANEXO VII SEPTIEMBRE'!J12</f>
        <v>1171618</v>
      </c>
      <c r="K11" s="10">
        <f>+'ANEXO VII JULIO'!K13+'ANEXO VII AGOSTO'!K13+'ANEXO VII SEPTIEMBRE'!K12</f>
        <v>59543</v>
      </c>
      <c r="L11" s="10">
        <f>+'ANEXO VII JULIO'!L13+'ANEXO VII JULIO'!O13+'ANEXO VII JULIO'!R13+'ANEXO VII JULIO'!U13+'ANEXO VII AGOSTO'!L13</f>
        <v>1657776</v>
      </c>
      <c r="M11" s="10">
        <f>+'ANEXO VII JULIO'!M13+'ANEXO VII JULIO'!P13+'ANEXO VII JULIO'!S13+'ANEXO VII JULIO'!V13+'ANEXO VII AGOSTO'!M13</f>
        <v>283018</v>
      </c>
      <c r="N11" s="10">
        <f>+'ANEXO VII JULIO'!N13+'ANEXO VII JULIO'!Q13+'ANEXO VII JULIO'!T13+'ANEXO VII AGOSTO'!N13</f>
        <v>139238</v>
      </c>
      <c r="O11" s="11">
        <f t="shared" si="0"/>
        <v>15853750</v>
      </c>
      <c r="R11" s="19"/>
    </row>
    <row r="12" spans="1:18" x14ac:dyDescent="0.25">
      <c r="A12" s="6" t="s">
        <v>15</v>
      </c>
      <c r="B12" s="12">
        <f>+'ANEXO VII JULIO'!B14+'ANEXO VII AGOSTO'!B14+'ANEXO VII SEPTIEMBRE'!B13</f>
        <v>43330133</v>
      </c>
      <c r="C12" s="12">
        <f>+'ANEXO VII JULIO'!C14+'ANEXO VII AGOSTO'!C14+'ANEXO VII SEPTIEMBRE'!C13</f>
        <v>11132849</v>
      </c>
      <c r="D12" s="12">
        <f>+'ANEXO VII JULIO'!D14+'ANEXO VII AGOSTO'!D14+'ANEXO VII SEPTIEMBRE'!D13</f>
        <v>858707</v>
      </c>
      <c r="E12" s="12">
        <f>+'ANEXO VII JULIO'!E14+'ANEXO VII AGOSTO'!E14+'ANEXO VII SEPTIEMBRE'!E13</f>
        <v>689049</v>
      </c>
      <c r="F12" s="12">
        <f>+'ANEXO VII JULIO'!F14+'ANEXO VII AGOSTO'!F14+'ANEXO VII SEPTIEMBRE'!F13</f>
        <v>1088670</v>
      </c>
      <c r="G12" s="12">
        <f>+'ANEXO VII JULIO'!G14+'ANEXO VII AGOSTO'!G14+'ANEXO VII SEPTIEMBRE'!G13</f>
        <v>117198</v>
      </c>
      <c r="H12" s="10">
        <f>+'ANEXO VII JULIO'!H14+'ANEXO VII AGOSTO'!H14+'ANEXO VII SEPTIEMBRE'!H13</f>
        <v>790948</v>
      </c>
      <c r="I12" s="12">
        <f>+'ANEXO VII JULIO'!I14+'ANEXO VII AGOSTO'!I14+'ANEXO VII SEPTIEMBRE'!I13</f>
        <v>2027745</v>
      </c>
      <c r="J12" s="10">
        <f>+'ANEXO VII JULIO'!J14+'ANEXO VII AGOSTO'!J14+'ANEXO VII SEPTIEMBRE'!J13</f>
        <v>2819822</v>
      </c>
      <c r="K12" s="10">
        <f>+'ANEXO VII JULIO'!K14+'ANEXO VII AGOSTO'!K14+'ANEXO VII SEPTIEMBRE'!K13</f>
        <v>288995</v>
      </c>
      <c r="L12" s="10">
        <f>+'ANEXO VII JULIO'!L14+'ANEXO VII JULIO'!O14+'ANEXO VII JULIO'!R14+'ANEXO VII JULIO'!U14+'ANEXO VII AGOSTO'!L14</f>
        <v>7727384</v>
      </c>
      <c r="M12" s="10">
        <f>+'ANEXO VII JULIO'!M14+'ANEXO VII JULIO'!P14+'ANEXO VII JULIO'!S14+'ANEXO VII JULIO'!V14+'ANEXO VII AGOSTO'!M14</f>
        <v>1319232</v>
      </c>
      <c r="N12" s="10">
        <f>+'ANEXO VII JULIO'!N14+'ANEXO VII JULIO'!Q14+'ANEXO VII JULIO'!T14+'ANEXO VII AGOSTO'!N14</f>
        <v>675791</v>
      </c>
      <c r="O12" s="11">
        <f t="shared" si="0"/>
        <v>72866523</v>
      </c>
      <c r="R12" s="19"/>
    </row>
    <row r="13" spans="1:18" x14ac:dyDescent="0.25">
      <c r="A13" s="6" t="s">
        <v>16</v>
      </c>
      <c r="B13" s="12">
        <f>+'ANEXO VII JULIO'!B15+'ANEXO VII AGOSTO'!B15+'ANEXO VII SEPTIEMBRE'!B14</f>
        <v>93316973</v>
      </c>
      <c r="C13" s="12">
        <f>+'ANEXO VII JULIO'!C15+'ANEXO VII AGOSTO'!C15+'ANEXO VII SEPTIEMBRE'!C14</f>
        <v>23976011</v>
      </c>
      <c r="D13" s="12">
        <f>+'ANEXO VII JULIO'!D15+'ANEXO VII AGOSTO'!D15+'ANEXO VII SEPTIEMBRE'!D14</f>
        <v>1849336</v>
      </c>
      <c r="E13" s="12">
        <f>+'ANEXO VII JULIO'!E15+'ANEXO VII AGOSTO'!E15+'ANEXO VII SEPTIEMBRE'!E14</f>
        <v>1483956</v>
      </c>
      <c r="F13" s="12">
        <f>+'ANEXO VII JULIO'!F15+'ANEXO VII AGOSTO'!F15+'ANEXO VII SEPTIEMBRE'!F14</f>
        <v>2318007</v>
      </c>
      <c r="G13" s="12">
        <f>+'ANEXO VII JULIO'!G15+'ANEXO VII AGOSTO'!G15+'ANEXO VII SEPTIEMBRE'!G14</f>
        <v>252402</v>
      </c>
      <c r="H13" s="10">
        <f>+'ANEXO VII JULIO'!H15+'ANEXO VII AGOSTO'!H15+'ANEXO VII SEPTIEMBRE'!H14</f>
        <v>1684093</v>
      </c>
      <c r="I13" s="12">
        <f>+'ANEXO VII JULIO'!I15+'ANEXO VII AGOSTO'!I15+'ANEXO VII SEPTIEMBRE'!I14</f>
        <v>4101436</v>
      </c>
      <c r="J13" s="10">
        <f>+'ANEXO VII JULIO'!J15+'ANEXO VII AGOSTO'!J15+'ANEXO VII SEPTIEMBRE'!J14</f>
        <v>7056122</v>
      </c>
      <c r="K13" s="10">
        <f>+'ANEXO VII JULIO'!K15+'ANEXO VII AGOSTO'!K15+'ANEXO VII SEPTIEMBRE'!K14</f>
        <v>615330</v>
      </c>
      <c r="L13" s="10">
        <f>+'ANEXO VII JULIO'!L15+'ANEXO VII JULIO'!O15+'ANEXO VII JULIO'!R15+'ANEXO VII JULIO'!U15+'ANEXO VII AGOSTO'!L15</f>
        <v>16641907</v>
      </c>
      <c r="M13" s="10">
        <f>+'ANEXO VII JULIO'!M15+'ANEXO VII JULIO'!P15+'ANEXO VII JULIO'!S15+'ANEXO VII JULIO'!V15+'ANEXO VII AGOSTO'!M15</f>
        <v>2841134</v>
      </c>
      <c r="N13" s="10">
        <f>+'ANEXO VII JULIO'!N15+'ANEXO VII JULIO'!Q15+'ANEXO VII JULIO'!T15+'ANEXO VII AGOSTO'!N15</f>
        <v>1438902</v>
      </c>
      <c r="O13" s="11">
        <f t="shared" si="0"/>
        <v>157575609</v>
      </c>
      <c r="R13" s="19"/>
    </row>
    <row r="14" spans="1:18" x14ac:dyDescent="0.25">
      <c r="A14" s="6" t="s">
        <v>17</v>
      </c>
      <c r="B14" s="12">
        <f>+'ANEXO VII JULIO'!B16+'ANEXO VII AGOSTO'!B16+'ANEXO VII SEPTIEMBRE'!B15</f>
        <v>28058564</v>
      </c>
      <c r="C14" s="12">
        <f>+'ANEXO VII JULIO'!C16+'ANEXO VII AGOSTO'!C16+'ANEXO VII SEPTIEMBRE'!C15</f>
        <v>7209112</v>
      </c>
      <c r="D14" s="12">
        <f>+'ANEXO VII JULIO'!D16+'ANEXO VII AGOSTO'!D16+'ANEXO VII SEPTIEMBRE'!D15</f>
        <v>556058</v>
      </c>
      <c r="E14" s="12">
        <f>+'ANEXO VII JULIO'!E16+'ANEXO VII AGOSTO'!E16+'ANEXO VII SEPTIEMBRE'!E15</f>
        <v>446197</v>
      </c>
      <c r="F14" s="12">
        <f>+'ANEXO VII JULIO'!F16+'ANEXO VII AGOSTO'!F16+'ANEXO VII SEPTIEMBRE'!F15</f>
        <v>700737</v>
      </c>
      <c r="G14" s="12">
        <f>+'ANEXO VII JULIO'!G16+'ANEXO VII AGOSTO'!G16+'ANEXO VII SEPTIEMBRE'!G15</f>
        <v>75894</v>
      </c>
      <c r="H14" s="10">
        <f>+'ANEXO VII JULIO'!H16+'ANEXO VII AGOSTO'!H16+'ANEXO VII SEPTIEMBRE'!H15</f>
        <v>509104</v>
      </c>
      <c r="I14" s="12">
        <f>+'ANEXO VII JULIO'!I16+'ANEXO VII AGOSTO'!I16+'ANEXO VII SEPTIEMBRE'!I15</f>
        <v>1160103</v>
      </c>
      <c r="J14" s="10">
        <f>+'ANEXO VII JULIO'!J16+'ANEXO VII AGOSTO'!J16+'ANEXO VII SEPTIEMBRE'!J15</f>
        <v>2824066</v>
      </c>
      <c r="K14" s="10">
        <f>+'ANEXO VII JULIO'!K16+'ANEXO VII AGOSTO'!K16+'ANEXO VII SEPTIEMBRE'!K15</f>
        <v>186015</v>
      </c>
      <c r="L14" s="10">
        <f>+'ANEXO VII JULIO'!L16+'ANEXO VII JULIO'!O16+'ANEXO VII JULIO'!R16+'ANEXO VII JULIO'!U16+'ANEXO VII AGOSTO'!L16</f>
        <v>5003892</v>
      </c>
      <c r="M14" s="10">
        <f>+'ANEXO VII JULIO'!M16+'ANEXO VII JULIO'!P16+'ANEXO VII JULIO'!S16+'ANEXO VII JULIO'!V16+'ANEXO VII AGOSTO'!M16</f>
        <v>854273</v>
      </c>
      <c r="N14" s="10">
        <f>+'ANEXO VII JULIO'!N16+'ANEXO VII JULIO'!Q16+'ANEXO VII JULIO'!T16+'ANEXO VII AGOSTO'!N16</f>
        <v>434983</v>
      </c>
      <c r="O14" s="11">
        <f t="shared" si="0"/>
        <v>48018998</v>
      </c>
      <c r="R14" s="19"/>
    </row>
    <row r="15" spans="1:18" x14ac:dyDescent="0.25">
      <c r="A15" s="6" t="s">
        <v>49</v>
      </c>
      <c r="B15" s="12">
        <f>+'ANEXO VII JULIO'!B17+'ANEXO VII AGOSTO'!B17+'ANEXO VII SEPTIEMBRE'!B16</f>
        <v>8941157</v>
      </c>
      <c r="C15" s="12">
        <f>+'ANEXO VII JULIO'!C17+'ANEXO VII AGOSTO'!C17+'ANEXO VII SEPTIEMBRE'!C16</f>
        <v>2297259</v>
      </c>
      <c r="D15" s="12">
        <f>+'ANEXO VII JULIO'!D17+'ANEXO VII AGOSTO'!D17+'ANEXO VII SEPTIEMBRE'!D16</f>
        <v>177194</v>
      </c>
      <c r="E15" s="12">
        <f>+'ANEXO VII JULIO'!E17+'ANEXO VII AGOSTO'!E17+'ANEXO VII SEPTIEMBRE'!E16</f>
        <v>142185</v>
      </c>
      <c r="F15" s="12">
        <f>+'ANEXO VII JULIO'!F17+'ANEXO VII AGOSTO'!F17+'ANEXO VII SEPTIEMBRE'!F16</f>
        <v>209826</v>
      </c>
      <c r="G15" s="12">
        <f>+'ANEXO VII JULIO'!G17+'ANEXO VII AGOSTO'!G17+'ANEXO VII SEPTIEMBRE'!G16</f>
        <v>24183</v>
      </c>
      <c r="H15" s="10">
        <f>+'ANEXO VII JULIO'!H17+'ANEXO VII AGOSTO'!H17+'ANEXO VII SEPTIEMBRE'!H16</f>
        <v>152445</v>
      </c>
      <c r="I15" s="12">
        <f>+'ANEXO VII JULIO'!I17+'ANEXO VII AGOSTO'!I17+'ANEXO VII SEPTIEMBRE'!I16</f>
        <v>85122</v>
      </c>
      <c r="J15" s="10">
        <f>+'ANEXO VII JULIO'!J17+'ANEXO VII AGOSTO'!J17+'ANEXO VII SEPTIEMBRE'!J16</f>
        <v>296826</v>
      </c>
      <c r="K15" s="10">
        <f>+'ANEXO VII JULIO'!K17+'ANEXO VII AGOSTO'!K17+'ANEXO VII SEPTIEMBRE'!K16</f>
        <v>55700</v>
      </c>
      <c r="L15" s="10">
        <f>+'ANEXO VII JULIO'!L17+'ANEXO VII JULIO'!O17+'ANEXO VII JULIO'!R17+'ANEXO VII JULIO'!U17+'ANEXO VII AGOSTO'!L17</f>
        <v>1594542</v>
      </c>
      <c r="M15" s="10">
        <f>+'ANEXO VII JULIO'!M17+'ANEXO VII JULIO'!P17+'ANEXO VII JULIO'!S17+'ANEXO VII JULIO'!V17+'ANEXO VII AGOSTO'!M17</f>
        <v>272223</v>
      </c>
      <c r="N15" s="10">
        <f>+'ANEXO VII JULIO'!N17+'ANEXO VII JULIO'!Q17+'ANEXO VII JULIO'!T17+'ANEXO VII AGOSTO'!N17</f>
        <v>130250</v>
      </c>
      <c r="O15" s="11">
        <f t="shared" si="0"/>
        <v>14378912</v>
      </c>
      <c r="R15" s="19"/>
    </row>
    <row r="16" spans="1:18" x14ac:dyDescent="0.25">
      <c r="A16" s="6" t="s">
        <v>18</v>
      </c>
      <c r="B16" s="12">
        <f>+'ANEXO VII JULIO'!B18+'ANEXO VII AGOSTO'!B18+'ANEXO VII SEPTIEMBRE'!B17</f>
        <v>10808024</v>
      </c>
      <c r="C16" s="12">
        <f>+'ANEXO VII JULIO'!C18+'ANEXO VII AGOSTO'!C18+'ANEXO VII SEPTIEMBRE'!C17</f>
        <v>2776915</v>
      </c>
      <c r="D16" s="12">
        <f>+'ANEXO VII JULIO'!D18+'ANEXO VII AGOSTO'!D18+'ANEXO VII SEPTIEMBRE'!D17</f>
        <v>214191</v>
      </c>
      <c r="E16" s="12">
        <f>+'ANEXO VII JULIO'!E18+'ANEXO VII AGOSTO'!E18+'ANEXO VII SEPTIEMBRE'!E17</f>
        <v>171873</v>
      </c>
      <c r="F16" s="12">
        <f>+'ANEXO VII JULIO'!F18+'ANEXO VII AGOSTO'!F18+'ANEXO VII SEPTIEMBRE'!F17</f>
        <v>262803</v>
      </c>
      <c r="G16" s="12">
        <f>+'ANEXO VII JULIO'!G18+'ANEXO VII AGOSTO'!G18+'ANEXO VII SEPTIEMBRE'!G17</f>
        <v>29235</v>
      </c>
      <c r="H16" s="10">
        <f>+'ANEXO VII JULIO'!H18+'ANEXO VII AGOSTO'!H18+'ANEXO VII SEPTIEMBRE'!H17</f>
        <v>190933</v>
      </c>
      <c r="I16" s="12">
        <f>+'ANEXO VII JULIO'!I18+'ANEXO VII AGOSTO'!I18+'ANEXO VII SEPTIEMBRE'!I17</f>
        <v>265663</v>
      </c>
      <c r="J16" s="10">
        <f>+'ANEXO VII JULIO'!J18+'ANEXO VII AGOSTO'!J18+'ANEXO VII SEPTIEMBRE'!J17</f>
        <v>1451</v>
      </c>
      <c r="K16" s="10">
        <f>+'ANEXO VII JULIO'!K18+'ANEXO VII AGOSTO'!K18+'ANEXO VII SEPTIEMBRE'!K17</f>
        <v>69763</v>
      </c>
      <c r="L16" s="10">
        <f>+'ANEXO VII JULIO'!L18+'ANEXO VII JULIO'!O18+'ANEXO VII JULIO'!R18+'ANEXO VII JULIO'!U18+'ANEXO VII AGOSTO'!L18</f>
        <v>1927476</v>
      </c>
      <c r="M16" s="10">
        <f>+'ANEXO VII JULIO'!M18+'ANEXO VII JULIO'!P18+'ANEXO VII JULIO'!S18+'ANEXO VII JULIO'!V18+'ANEXO VII AGOSTO'!M18</f>
        <v>329062</v>
      </c>
      <c r="N16" s="10">
        <f>+'ANEXO VII JULIO'!N18+'ANEXO VII JULIO'!Q18+'ANEXO VII JULIO'!T18+'ANEXO VII AGOSTO'!N18</f>
        <v>163136</v>
      </c>
      <c r="O16" s="11">
        <f t="shared" si="0"/>
        <v>17210525</v>
      </c>
      <c r="R16" s="19"/>
    </row>
    <row r="17" spans="1:18" x14ac:dyDescent="0.25">
      <c r="A17" s="6" t="s">
        <v>19</v>
      </c>
      <c r="B17" s="12">
        <f>+'ANEXO VII JULIO'!B19+'ANEXO VII AGOSTO'!B19+'ANEXO VII SEPTIEMBRE'!B18</f>
        <v>10012403</v>
      </c>
      <c r="C17" s="12">
        <f>+'ANEXO VII JULIO'!C19+'ANEXO VII AGOSTO'!C19+'ANEXO VII SEPTIEMBRE'!C18</f>
        <v>2572496</v>
      </c>
      <c r="D17" s="12">
        <f>+'ANEXO VII JULIO'!D19+'ANEXO VII AGOSTO'!D19+'ANEXO VII SEPTIEMBRE'!D18</f>
        <v>198424</v>
      </c>
      <c r="E17" s="12">
        <f>+'ANEXO VII JULIO'!E19+'ANEXO VII AGOSTO'!E19+'ANEXO VII SEPTIEMBRE'!E18</f>
        <v>159220</v>
      </c>
      <c r="F17" s="12">
        <f>+'ANEXO VII JULIO'!F19+'ANEXO VII AGOSTO'!F19+'ANEXO VII SEPTIEMBRE'!F18</f>
        <v>243645</v>
      </c>
      <c r="G17" s="12">
        <f>+'ANEXO VII JULIO'!G19+'ANEXO VII AGOSTO'!G19+'ANEXO VII SEPTIEMBRE'!G18</f>
        <v>27081</v>
      </c>
      <c r="H17" s="10">
        <f>+'ANEXO VII JULIO'!H19+'ANEXO VII AGOSTO'!H19+'ANEXO VII SEPTIEMBRE'!H18</f>
        <v>177015</v>
      </c>
      <c r="I17" s="12">
        <f>+'ANEXO VII JULIO'!I19+'ANEXO VII AGOSTO'!I19+'ANEXO VII SEPTIEMBRE'!I18</f>
        <v>199418</v>
      </c>
      <c r="J17" s="10">
        <f>+'ANEXO VII JULIO'!J19+'ANEXO VII AGOSTO'!J19+'ANEXO VII SEPTIEMBRE'!J18</f>
        <v>937214</v>
      </c>
      <c r="K17" s="10">
        <f>+'ANEXO VII JULIO'!K19+'ANEXO VII AGOSTO'!K19+'ANEXO VII SEPTIEMBRE'!K18</f>
        <v>64677</v>
      </c>
      <c r="L17" s="10">
        <f>+'ANEXO VII JULIO'!L19+'ANEXO VII JULIO'!O19+'ANEXO VII JULIO'!R19+'ANEXO VII JULIO'!U19+'ANEXO VII AGOSTO'!L19</f>
        <v>1785586</v>
      </c>
      <c r="M17" s="10">
        <f>+'ANEXO VII JULIO'!M19+'ANEXO VII JULIO'!P19+'ANEXO VII JULIO'!S19+'ANEXO VII JULIO'!V19+'ANEXO VII AGOSTO'!M19</f>
        <v>304838</v>
      </c>
      <c r="N17" s="10">
        <f>+'ANEXO VII JULIO'!N19+'ANEXO VII JULIO'!Q19+'ANEXO VII JULIO'!T19+'ANEXO VII AGOSTO'!N19</f>
        <v>151243</v>
      </c>
      <c r="O17" s="11">
        <f t="shared" si="0"/>
        <v>16833260</v>
      </c>
      <c r="R17" s="19"/>
    </row>
    <row r="18" spans="1:18" x14ac:dyDescent="0.25">
      <c r="A18" s="6" t="s">
        <v>20</v>
      </c>
      <c r="B18" s="12">
        <f>+'ANEXO VII JULIO'!B20+'ANEXO VII AGOSTO'!B20+'ANEXO VII SEPTIEMBRE'!B19</f>
        <v>50886751</v>
      </c>
      <c r="C18" s="12">
        <f>+'ANEXO VII JULIO'!C20+'ANEXO VII AGOSTO'!C20+'ANEXO VII SEPTIEMBRE'!C19</f>
        <v>13074377</v>
      </c>
      <c r="D18" s="12">
        <f>+'ANEXO VII JULIO'!D20+'ANEXO VII AGOSTO'!D20+'ANEXO VII SEPTIEMBRE'!D19</f>
        <v>1008463</v>
      </c>
      <c r="E18" s="12">
        <f>+'ANEXO VII JULIO'!E20+'ANEXO VII AGOSTO'!E20+'ANEXO VII SEPTIEMBRE'!E19</f>
        <v>809217</v>
      </c>
      <c r="F18" s="12">
        <f>+'ANEXO VII JULIO'!F20+'ANEXO VII AGOSTO'!F20+'ANEXO VII SEPTIEMBRE'!F19</f>
        <v>1281054</v>
      </c>
      <c r="G18" s="12">
        <f>+'ANEXO VII JULIO'!G20+'ANEXO VII AGOSTO'!G20+'ANEXO VII SEPTIEMBRE'!G19</f>
        <v>137637</v>
      </c>
      <c r="H18" s="10">
        <f>+'ANEXO VII JULIO'!H20+'ANEXO VII AGOSTO'!H20+'ANEXO VII SEPTIEMBRE'!H19</f>
        <v>930720</v>
      </c>
      <c r="I18" s="12">
        <f>+'ANEXO VII JULIO'!I20+'ANEXO VII AGOSTO'!I20+'ANEXO VII SEPTIEMBRE'!I19</f>
        <v>2333762</v>
      </c>
      <c r="J18" s="10">
        <f>+'ANEXO VII JULIO'!J20+'ANEXO VII AGOSTO'!J20+'ANEXO VII SEPTIEMBRE'!J19</f>
        <v>4370287</v>
      </c>
      <c r="K18" s="10">
        <f>+'ANEXO VII JULIO'!K20+'ANEXO VII AGOSTO'!K20+'ANEXO VII SEPTIEMBRE'!K19</f>
        <v>340064</v>
      </c>
      <c r="L18" s="10">
        <f>+'ANEXO VII JULIO'!L20+'ANEXO VII JULIO'!O20+'ANEXO VII JULIO'!R20+'ANEXO VII JULIO'!U20+'ANEXO VII AGOSTO'!L20</f>
        <v>9075012</v>
      </c>
      <c r="M18" s="10">
        <f>+'ANEXO VII JULIO'!M20+'ANEXO VII JULIO'!P20+'ANEXO VII JULIO'!S20+'ANEXO VII JULIO'!V20+'ANEXO VII AGOSTO'!M20</f>
        <v>1549301</v>
      </c>
      <c r="N18" s="10">
        <f>+'ANEXO VII JULIO'!N20+'ANEXO VII JULIO'!Q20+'ANEXO VII JULIO'!T20+'ANEXO VII AGOSTO'!N20</f>
        <v>795215</v>
      </c>
      <c r="O18" s="11">
        <f t="shared" si="0"/>
        <v>86591860</v>
      </c>
      <c r="R18" s="19"/>
    </row>
    <row r="19" spans="1:18" x14ac:dyDescent="0.25">
      <c r="A19" s="6" t="s">
        <v>21</v>
      </c>
      <c r="B19" s="12">
        <f>+'ANEXO VII JULIO'!B21+'ANEXO VII AGOSTO'!B21+'ANEXO VII SEPTIEMBRE'!B20</f>
        <v>17224355</v>
      </c>
      <c r="C19" s="12">
        <f>+'ANEXO VII JULIO'!C21+'ANEXO VII AGOSTO'!C21+'ANEXO VII SEPTIEMBRE'!C20</f>
        <v>4425468</v>
      </c>
      <c r="D19" s="12">
        <f>+'ANEXO VII JULIO'!D21+'ANEXO VII AGOSTO'!D21+'ANEXO VII SEPTIEMBRE'!D20</f>
        <v>341348</v>
      </c>
      <c r="E19" s="12">
        <f>+'ANEXO VII JULIO'!E21+'ANEXO VII AGOSTO'!E21+'ANEXO VII SEPTIEMBRE'!E20</f>
        <v>273907</v>
      </c>
      <c r="F19" s="12">
        <f>+'ANEXO VII JULIO'!F21+'ANEXO VII AGOSTO'!F21+'ANEXO VII SEPTIEMBRE'!F20</f>
        <v>421563</v>
      </c>
      <c r="G19" s="12">
        <f>+'ANEXO VII JULIO'!G21+'ANEXO VII AGOSTO'!G21+'ANEXO VII SEPTIEMBRE'!G20</f>
        <v>46587</v>
      </c>
      <c r="H19" s="10">
        <f>+'ANEXO VII JULIO'!H21+'ANEXO VII AGOSTO'!H21+'ANEXO VII SEPTIEMBRE'!H20</f>
        <v>306278</v>
      </c>
      <c r="I19" s="12">
        <f>+'ANEXO VII JULIO'!I21+'ANEXO VII AGOSTO'!I21+'ANEXO VII SEPTIEMBRE'!I20</f>
        <v>625084</v>
      </c>
      <c r="J19" s="10">
        <f>+'ANEXO VII JULIO'!J21+'ANEXO VII AGOSTO'!J21+'ANEXO VII SEPTIEMBRE'!J20</f>
        <v>1036275</v>
      </c>
      <c r="K19" s="10">
        <f>+'ANEXO VII JULIO'!K21+'ANEXO VII AGOSTO'!K21+'ANEXO VII SEPTIEMBRE'!K20</f>
        <v>111907</v>
      </c>
      <c r="L19" s="10">
        <f>+'ANEXO VII JULIO'!L21+'ANEXO VII JULIO'!O21+'ANEXO VII JULIO'!R21+'ANEXO VII JULIO'!U21+'ANEXO VII AGOSTO'!L21</f>
        <v>3071747</v>
      </c>
      <c r="M19" s="10">
        <f>+'ANEXO VII JULIO'!M21+'ANEXO VII JULIO'!P21+'ANEXO VII JULIO'!S21+'ANEXO VII JULIO'!V21+'ANEXO VII AGOSTO'!M21</f>
        <v>524413</v>
      </c>
      <c r="N19" s="10">
        <f>+'ANEXO VII JULIO'!N21+'ANEXO VII JULIO'!Q21+'ANEXO VII JULIO'!T21+'ANEXO VII AGOSTO'!N21</f>
        <v>261686</v>
      </c>
      <c r="O19" s="11">
        <f t="shared" si="0"/>
        <v>28670618</v>
      </c>
      <c r="R19" s="19"/>
    </row>
    <row r="20" spans="1:18" x14ac:dyDescent="0.25">
      <c r="A20" s="6" t="s">
        <v>22</v>
      </c>
      <c r="B20" s="12">
        <f>+'ANEXO VII JULIO'!B22+'ANEXO VII AGOSTO'!B22+'ANEXO VII SEPTIEMBRE'!B21</f>
        <v>9769756</v>
      </c>
      <c r="C20" s="12">
        <f>+'ANEXO VII JULIO'!C22+'ANEXO VII AGOSTO'!C22+'ANEXO VII SEPTIEMBRE'!C21</f>
        <v>2510152</v>
      </c>
      <c r="D20" s="12">
        <f>+'ANEXO VII JULIO'!D22+'ANEXO VII AGOSTO'!D22+'ANEXO VII SEPTIEMBRE'!D21</f>
        <v>193615</v>
      </c>
      <c r="E20" s="12">
        <f>+'ANEXO VII JULIO'!E22+'ANEXO VII AGOSTO'!E22+'ANEXO VII SEPTIEMBRE'!E21</f>
        <v>155361</v>
      </c>
      <c r="F20" s="12">
        <f>+'ANEXO VII JULIO'!F22+'ANEXO VII AGOSTO'!F22+'ANEXO VII SEPTIEMBRE'!F21</f>
        <v>235698</v>
      </c>
      <c r="G20" s="12">
        <f>+'ANEXO VII JULIO'!G22+'ANEXO VII AGOSTO'!G22+'ANEXO VII SEPTIEMBRE'!G21</f>
        <v>26424</v>
      </c>
      <c r="H20" s="10">
        <f>+'ANEXO VII JULIO'!H22+'ANEXO VII AGOSTO'!H22+'ANEXO VII SEPTIEMBRE'!H21</f>
        <v>171240</v>
      </c>
      <c r="I20" s="12">
        <f>+'ANEXO VII JULIO'!I22+'ANEXO VII AGOSTO'!I22+'ANEXO VII SEPTIEMBRE'!I21</f>
        <v>180907</v>
      </c>
      <c r="J20" s="10">
        <f>+'ANEXO VII JULIO'!J22+'ANEXO VII AGOSTO'!J22+'ANEXO VII SEPTIEMBRE'!J21</f>
        <v>103214</v>
      </c>
      <c r="K20" s="10">
        <f>+'ANEXO VII JULIO'!K22+'ANEXO VII AGOSTO'!K22+'ANEXO VII SEPTIEMBRE'!K21</f>
        <v>62567</v>
      </c>
      <c r="L20" s="10">
        <f>+'ANEXO VII JULIO'!L22+'ANEXO VII JULIO'!O22+'ANEXO VII JULIO'!R22+'ANEXO VII JULIO'!U22+'ANEXO VII AGOSTO'!L22</f>
        <v>1742312</v>
      </c>
      <c r="M20" s="10">
        <f>+'ANEXO VII JULIO'!M22+'ANEXO VII JULIO'!P22+'ANEXO VII JULIO'!S22+'ANEXO VII JULIO'!V22+'ANEXO VII AGOSTO'!M22</f>
        <v>297452</v>
      </c>
      <c r="N20" s="10">
        <f>+'ANEXO VII JULIO'!N22+'ANEXO VII JULIO'!Q22+'ANEXO VII JULIO'!T22+'ANEXO VII AGOSTO'!N22</f>
        <v>146309</v>
      </c>
      <c r="O20" s="11">
        <f t="shared" si="0"/>
        <v>15595007</v>
      </c>
      <c r="R20" s="19"/>
    </row>
    <row r="21" spans="1:18" x14ac:dyDescent="0.25">
      <c r="A21" s="6" t="s">
        <v>23</v>
      </c>
      <c r="B21" s="12">
        <f>+'ANEXO VII JULIO'!B23+'ANEXO VII AGOSTO'!B23+'ANEXO VII SEPTIEMBRE'!B22</f>
        <v>9029200</v>
      </c>
      <c r="C21" s="12">
        <f>+'ANEXO VII JULIO'!C23+'ANEXO VII AGOSTO'!C23+'ANEXO VII SEPTIEMBRE'!C22</f>
        <v>2319879</v>
      </c>
      <c r="D21" s="12">
        <f>+'ANEXO VII JULIO'!D23+'ANEXO VII AGOSTO'!D23+'ANEXO VII SEPTIEMBRE'!D22</f>
        <v>178939</v>
      </c>
      <c r="E21" s="12">
        <f>+'ANEXO VII JULIO'!E23+'ANEXO VII AGOSTO'!E23+'ANEXO VII SEPTIEMBRE'!E22</f>
        <v>143585</v>
      </c>
      <c r="F21" s="12">
        <f>+'ANEXO VII JULIO'!F23+'ANEXO VII AGOSTO'!F23+'ANEXO VII SEPTIEMBRE'!F22</f>
        <v>217452</v>
      </c>
      <c r="G21" s="12">
        <f>+'ANEXO VII JULIO'!G23+'ANEXO VII AGOSTO'!G23+'ANEXO VII SEPTIEMBRE'!G22</f>
        <v>24423</v>
      </c>
      <c r="H21" s="10">
        <f>+'ANEXO VII JULIO'!H23+'ANEXO VII AGOSTO'!H23+'ANEXO VII SEPTIEMBRE'!H22</f>
        <v>157986</v>
      </c>
      <c r="I21" s="12">
        <f>+'ANEXO VII JULIO'!I23+'ANEXO VII AGOSTO'!I23+'ANEXO VII SEPTIEMBRE'!I22</f>
        <v>104606</v>
      </c>
      <c r="J21" s="10">
        <f>+'ANEXO VII JULIO'!J23+'ANEXO VII AGOSTO'!J23+'ANEXO VII SEPTIEMBRE'!J22</f>
        <v>287276</v>
      </c>
      <c r="K21" s="10">
        <f>+'ANEXO VII JULIO'!K23+'ANEXO VII AGOSTO'!K23+'ANEXO VII SEPTIEMBRE'!K22</f>
        <v>57725</v>
      </c>
      <c r="L21" s="10">
        <f>+'ANEXO VII JULIO'!L23+'ANEXO VII JULIO'!O23+'ANEXO VII JULIO'!R23+'ANEXO VII JULIO'!U23+'ANEXO VII AGOSTO'!L23</f>
        <v>1610245</v>
      </c>
      <c r="M21" s="10">
        <f>+'ANEXO VII JULIO'!M23+'ANEXO VII JULIO'!P23+'ANEXO VII JULIO'!S23+'ANEXO VII JULIO'!V23+'ANEXO VII AGOSTO'!M23</f>
        <v>274903</v>
      </c>
      <c r="N21" s="10">
        <f>+'ANEXO VII JULIO'!N23+'ANEXO VII JULIO'!Q23+'ANEXO VII JULIO'!T23+'ANEXO VII AGOSTO'!N23</f>
        <v>134985</v>
      </c>
      <c r="O21" s="11">
        <f t="shared" si="0"/>
        <v>14541204</v>
      </c>
      <c r="R21" s="19"/>
    </row>
    <row r="22" spans="1:18" x14ac:dyDescent="0.25">
      <c r="A22" s="6" t="s">
        <v>24</v>
      </c>
      <c r="B22" s="12">
        <f>+'ANEXO VII JULIO'!B24+'ANEXO VII AGOSTO'!B24+'ANEXO VII SEPTIEMBRE'!B23</f>
        <v>9450285</v>
      </c>
      <c r="C22" s="12">
        <f>+'ANEXO VII JULIO'!C24+'ANEXO VII AGOSTO'!C24+'ANEXO VII SEPTIEMBRE'!C23</f>
        <v>2428070</v>
      </c>
      <c r="D22" s="12">
        <f>+'ANEXO VII JULIO'!D24+'ANEXO VII AGOSTO'!D24+'ANEXO VII SEPTIEMBRE'!D23</f>
        <v>187284</v>
      </c>
      <c r="E22" s="12">
        <f>+'ANEXO VII JULIO'!E24+'ANEXO VII AGOSTO'!E24+'ANEXO VII SEPTIEMBRE'!E23</f>
        <v>150281</v>
      </c>
      <c r="F22" s="12">
        <f>+'ANEXO VII JULIO'!F24+'ANEXO VII AGOSTO'!F24+'ANEXO VII SEPTIEMBRE'!F23</f>
        <v>226614</v>
      </c>
      <c r="G22" s="12">
        <f>+'ANEXO VII JULIO'!G24+'ANEXO VII AGOSTO'!G24+'ANEXO VII SEPTIEMBRE'!G23</f>
        <v>25560</v>
      </c>
      <c r="H22" s="10">
        <f>+'ANEXO VII JULIO'!H24+'ANEXO VII AGOSTO'!H24+'ANEXO VII SEPTIEMBRE'!H23</f>
        <v>164642</v>
      </c>
      <c r="I22" s="12">
        <f>+'ANEXO VII JULIO'!I24+'ANEXO VII AGOSTO'!I24+'ANEXO VII SEPTIEMBRE'!I23</f>
        <v>171242</v>
      </c>
      <c r="J22" s="10">
        <f>+'ANEXO VII JULIO'!J24+'ANEXO VII AGOSTO'!J24+'ANEXO VII SEPTIEMBRE'!J23</f>
        <v>5307</v>
      </c>
      <c r="K22" s="10">
        <f>+'ANEXO VII JULIO'!K24+'ANEXO VII AGOSTO'!K24+'ANEXO VII SEPTIEMBRE'!K23</f>
        <v>60157</v>
      </c>
      <c r="L22" s="10">
        <f>+'ANEXO VII JULIO'!L24+'ANEXO VII JULIO'!O24+'ANEXO VII JULIO'!R24+'ANEXO VII JULIO'!U24+'ANEXO VII AGOSTO'!L24</f>
        <v>1685339</v>
      </c>
      <c r="M22" s="10">
        <f>+'ANEXO VII JULIO'!M24+'ANEXO VII JULIO'!P24+'ANEXO VII JULIO'!S24+'ANEXO VII JULIO'!V24+'ANEXO VII AGOSTO'!M24</f>
        <v>287723</v>
      </c>
      <c r="N22" s="10">
        <f>+'ANEXO VII JULIO'!N24+'ANEXO VII JULIO'!Q24+'ANEXO VII JULIO'!T24+'ANEXO VII AGOSTO'!N24</f>
        <v>140672</v>
      </c>
      <c r="O22" s="11">
        <f t="shared" si="0"/>
        <v>14983176</v>
      </c>
      <c r="R22" s="19"/>
    </row>
    <row r="23" spans="1:18" x14ac:dyDescent="0.25">
      <c r="A23" s="6" t="s">
        <v>25</v>
      </c>
      <c r="B23" s="12">
        <f>+'ANEXO VII JULIO'!B25+'ANEXO VII AGOSTO'!B25+'ANEXO VII SEPTIEMBRE'!B24</f>
        <v>10242716</v>
      </c>
      <c r="C23" s="12">
        <f>+'ANEXO VII JULIO'!C25+'ANEXO VII AGOSTO'!C25+'ANEXO VII SEPTIEMBRE'!C24</f>
        <v>2631669</v>
      </c>
      <c r="D23" s="12">
        <f>+'ANEXO VII JULIO'!D25+'ANEXO VII AGOSTO'!D25+'ANEXO VII SEPTIEMBRE'!D24</f>
        <v>202988</v>
      </c>
      <c r="E23" s="12">
        <f>+'ANEXO VII JULIO'!E25+'ANEXO VII AGOSTO'!E25+'ANEXO VII SEPTIEMBRE'!E24</f>
        <v>162884</v>
      </c>
      <c r="F23" s="12">
        <f>+'ANEXO VII JULIO'!F25+'ANEXO VII AGOSTO'!F25+'ANEXO VII SEPTIEMBRE'!F24</f>
        <v>249918</v>
      </c>
      <c r="G23" s="12">
        <f>+'ANEXO VII JULIO'!G25+'ANEXO VII AGOSTO'!G25+'ANEXO VII SEPTIEMBRE'!G24</f>
        <v>27705</v>
      </c>
      <c r="H23" s="10">
        <f>+'ANEXO VII JULIO'!H25+'ANEXO VII AGOSTO'!H25+'ANEXO VII SEPTIEMBRE'!H24</f>
        <v>181573</v>
      </c>
      <c r="I23" s="12">
        <f>+'ANEXO VII JULIO'!I25+'ANEXO VII AGOSTO'!I25+'ANEXO VII SEPTIEMBRE'!I24</f>
        <v>208272</v>
      </c>
      <c r="J23" s="10">
        <f>+'ANEXO VII JULIO'!J25+'ANEXO VII AGOSTO'!J25+'ANEXO VII SEPTIEMBRE'!J24</f>
        <v>1742622</v>
      </c>
      <c r="K23" s="10">
        <f>+'ANEXO VII JULIO'!K25+'ANEXO VII AGOSTO'!K25+'ANEXO VII SEPTIEMBRE'!K24</f>
        <v>66342</v>
      </c>
      <c r="L23" s="10">
        <f>+'ANEXO VII JULIO'!L25+'ANEXO VII JULIO'!O25+'ANEXO VII JULIO'!R25+'ANEXO VII JULIO'!U25+'ANEXO VII AGOSTO'!L25</f>
        <v>1826659</v>
      </c>
      <c r="M23" s="10">
        <f>+'ANEXO VII JULIO'!M25+'ANEXO VII JULIO'!P25+'ANEXO VII JULIO'!S25+'ANEXO VII JULIO'!V25+'ANEXO VII AGOSTO'!M25</f>
        <v>311849</v>
      </c>
      <c r="N23" s="10">
        <f>+'ANEXO VII JULIO'!N25+'ANEXO VII JULIO'!Q25+'ANEXO VII JULIO'!T25+'ANEXO VII AGOSTO'!N25</f>
        <v>155137</v>
      </c>
      <c r="O23" s="11">
        <f t="shared" si="0"/>
        <v>18010334</v>
      </c>
      <c r="R23" s="19"/>
    </row>
    <row r="24" spans="1:18" x14ac:dyDescent="0.25">
      <c r="A24" s="6" t="s">
        <v>26</v>
      </c>
      <c r="B24" s="12">
        <f>+'ANEXO VII JULIO'!B26+'ANEXO VII AGOSTO'!B26+'ANEXO VII SEPTIEMBRE'!B25</f>
        <v>13170400</v>
      </c>
      <c r="C24" s="12">
        <f>+'ANEXO VII JULIO'!C26+'ANEXO VII AGOSTO'!C26+'ANEXO VII SEPTIEMBRE'!C25</f>
        <v>3383883</v>
      </c>
      <c r="D24" s="12">
        <f>+'ANEXO VII JULIO'!D26+'ANEXO VII AGOSTO'!D26+'ANEXO VII SEPTIEMBRE'!D25</f>
        <v>261009</v>
      </c>
      <c r="E24" s="12">
        <f>+'ANEXO VII JULIO'!E26+'ANEXO VII AGOSTO'!E26+'ANEXO VII SEPTIEMBRE'!E25</f>
        <v>209441</v>
      </c>
      <c r="F24" s="12">
        <f>+'ANEXO VII JULIO'!F26+'ANEXO VII AGOSTO'!F26+'ANEXO VII SEPTIEMBRE'!F25</f>
        <v>322959</v>
      </c>
      <c r="G24" s="12">
        <f>+'ANEXO VII JULIO'!G26+'ANEXO VII AGOSTO'!G26+'ANEXO VII SEPTIEMBRE'!G25</f>
        <v>35622</v>
      </c>
      <c r="H24" s="10">
        <f>+'ANEXO VII JULIO'!H26+'ANEXO VII AGOSTO'!H26+'ANEXO VII SEPTIEMBRE'!H25</f>
        <v>234638</v>
      </c>
      <c r="I24" s="12">
        <f>+'ANEXO VII JULIO'!I26+'ANEXO VII AGOSTO'!I26+'ANEXO VII SEPTIEMBRE'!I25</f>
        <v>433664</v>
      </c>
      <c r="J24" s="10">
        <f>+'ANEXO VII JULIO'!J26+'ANEXO VII AGOSTO'!J26+'ANEXO VII SEPTIEMBRE'!J25</f>
        <v>446741</v>
      </c>
      <c r="K24" s="10">
        <f>+'ANEXO VII JULIO'!K26+'ANEXO VII AGOSTO'!K26+'ANEXO VII SEPTIEMBRE'!K25</f>
        <v>85732</v>
      </c>
      <c r="L24" s="10">
        <f>+'ANEXO VII JULIO'!L26+'ANEXO VII JULIO'!O26+'ANEXO VII JULIO'!R26+'ANEXO VII JULIO'!U26+'ANEXO VII AGOSTO'!L26</f>
        <v>2348775</v>
      </c>
      <c r="M24" s="10">
        <f>+'ANEXO VII JULIO'!M26+'ANEXO VII JULIO'!P26+'ANEXO VII JULIO'!S26+'ANEXO VII JULIO'!V26+'ANEXO VII AGOSTO'!M26</f>
        <v>400987</v>
      </c>
      <c r="N24" s="10">
        <f>+'ANEXO VII JULIO'!N26+'ANEXO VII JULIO'!Q26+'ANEXO VII JULIO'!T26+'ANEXO VII AGOSTO'!N26</f>
        <v>200476</v>
      </c>
      <c r="O24" s="11">
        <f t="shared" si="0"/>
        <v>21534327</v>
      </c>
      <c r="R24" s="19"/>
    </row>
    <row r="25" spans="1:18" x14ac:dyDescent="0.25">
      <c r="A25" s="6" t="s">
        <v>27</v>
      </c>
      <c r="B25" s="12">
        <f>+'ANEXO VII JULIO'!B27+'ANEXO VII AGOSTO'!B27+'ANEXO VII SEPTIEMBRE'!B26</f>
        <v>30836856</v>
      </c>
      <c r="C25" s="12">
        <f>+'ANEXO VII JULIO'!C27+'ANEXO VII AGOSTO'!C27+'ANEXO VII SEPTIEMBRE'!C26</f>
        <v>7922940</v>
      </c>
      <c r="D25" s="12">
        <f>+'ANEXO VII JULIO'!D27+'ANEXO VII AGOSTO'!D27+'ANEXO VII SEPTIEMBRE'!D26</f>
        <v>611118</v>
      </c>
      <c r="E25" s="12">
        <f>+'ANEXO VII JULIO'!E27+'ANEXO VII AGOSTO'!E27+'ANEXO VII SEPTIEMBRE'!E26</f>
        <v>490378</v>
      </c>
      <c r="F25" s="12">
        <f>+'ANEXO VII JULIO'!F27+'ANEXO VII AGOSTO'!F27+'ANEXO VII SEPTIEMBRE'!F26</f>
        <v>772374</v>
      </c>
      <c r="G25" s="12">
        <f>+'ANEXO VII JULIO'!G27+'ANEXO VII AGOSTO'!G27+'ANEXO VII SEPTIEMBRE'!G26</f>
        <v>83406</v>
      </c>
      <c r="H25" s="10">
        <f>+'ANEXO VII JULIO'!H27+'ANEXO VII AGOSTO'!H27+'ANEXO VII SEPTIEMBRE'!H26</f>
        <v>561150</v>
      </c>
      <c r="I25" s="12">
        <f>+'ANEXO VII JULIO'!I27+'ANEXO VII AGOSTO'!I27+'ANEXO VII SEPTIEMBRE'!I26</f>
        <v>1324929</v>
      </c>
      <c r="J25" s="10">
        <f>+'ANEXO VII JULIO'!J27+'ANEXO VII AGOSTO'!J27+'ANEXO VII SEPTIEMBRE'!J26</f>
        <v>2803513</v>
      </c>
      <c r="K25" s="10">
        <f>+'ANEXO VII JULIO'!K27+'ANEXO VII AGOSTO'!K27+'ANEXO VII SEPTIEMBRE'!K26</f>
        <v>205031</v>
      </c>
      <c r="L25" s="10">
        <f>+'ANEXO VII JULIO'!L27+'ANEXO VII JULIO'!O27+'ANEXO VII JULIO'!R27+'ANEXO VII JULIO'!U27+'ANEXO VII AGOSTO'!L27</f>
        <v>5499363</v>
      </c>
      <c r="M25" s="10">
        <f>+'ANEXO VII JULIO'!M27+'ANEXO VII JULIO'!P27+'ANEXO VII JULIO'!S27+'ANEXO VII JULIO'!V27+'ANEXO VII AGOSTO'!M27</f>
        <v>938860</v>
      </c>
      <c r="N25" s="10">
        <f>+'ANEXO VII JULIO'!N27+'ANEXO VII JULIO'!Q27+'ANEXO VII JULIO'!T27+'ANEXO VII AGOSTO'!N27</f>
        <v>479451</v>
      </c>
      <c r="O25" s="11">
        <f t="shared" si="0"/>
        <v>52529369</v>
      </c>
      <c r="R25" s="19"/>
    </row>
    <row r="26" spans="1:18" x14ac:dyDescent="0.25">
      <c r="A26" s="6" t="s">
        <v>28</v>
      </c>
      <c r="B26" s="12">
        <f>+'ANEXO VII JULIO'!B28+'ANEXO VII AGOSTO'!B28+'ANEXO VII SEPTIEMBRE'!B27</f>
        <v>9803904</v>
      </c>
      <c r="C26" s="12">
        <f>+'ANEXO VII JULIO'!C28+'ANEXO VII AGOSTO'!C28+'ANEXO VII SEPTIEMBRE'!C27</f>
        <v>2518925</v>
      </c>
      <c r="D26" s="12">
        <f>+'ANEXO VII JULIO'!D28+'ANEXO VII AGOSTO'!D28+'ANEXO VII SEPTIEMBRE'!D27</f>
        <v>194291</v>
      </c>
      <c r="E26" s="12">
        <f>+'ANEXO VII JULIO'!E28+'ANEXO VII AGOSTO'!E28+'ANEXO VII SEPTIEMBRE'!E27</f>
        <v>155905</v>
      </c>
      <c r="F26" s="12">
        <f>+'ANEXO VII JULIO'!F28+'ANEXO VII AGOSTO'!F28+'ANEXO VII SEPTIEMBRE'!F27</f>
        <v>237795</v>
      </c>
      <c r="G26" s="12">
        <f>+'ANEXO VII JULIO'!G28+'ANEXO VII AGOSTO'!G28+'ANEXO VII SEPTIEMBRE'!G27</f>
        <v>26517</v>
      </c>
      <c r="H26" s="10">
        <f>+'ANEXO VII JULIO'!H28+'ANEXO VII AGOSTO'!H28+'ANEXO VII SEPTIEMBRE'!H27</f>
        <v>172764</v>
      </c>
      <c r="I26" s="12">
        <f>+'ANEXO VII JULIO'!I28+'ANEXO VII AGOSTO'!I28+'ANEXO VII SEPTIEMBRE'!I27</f>
        <v>179607</v>
      </c>
      <c r="J26" s="10">
        <f>+'ANEXO VII JULIO'!J28+'ANEXO VII AGOSTO'!J28+'ANEXO VII SEPTIEMBRE'!J27</f>
        <v>1038026</v>
      </c>
      <c r="K26" s="10">
        <f>+'ANEXO VII JULIO'!K28+'ANEXO VII AGOSTO'!K28+'ANEXO VII SEPTIEMBRE'!K27</f>
        <v>63124</v>
      </c>
      <c r="L26" s="10">
        <f>+'ANEXO VII JULIO'!L28+'ANEXO VII JULIO'!O28+'ANEXO VII JULIO'!R28+'ANEXO VII JULIO'!U28+'ANEXO VII AGOSTO'!L28</f>
        <v>1748401</v>
      </c>
      <c r="M26" s="10">
        <f>+'ANEXO VII JULIO'!M28+'ANEXO VII JULIO'!P28+'ANEXO VII JULIO'!S28+'ANEXO VII JULIO'!V28+'ANEXO VII AGOSTO'!M28</f>
        <v>298489</v>
      </c>
      <c r="N26" s="10">
        <f>+'ANEXO VII JULIO'!N28+'ANEXO VII JULIO'!Q28+'ANEXO VII JULIO'!T28+'ANEXO VII AGOSTO'!N28</f>
        <v>147610</v>
      </c>
      <c r="O26" s="11">
        <f t="shared" si="0"/>
        <v>16585358</v>
      </c>
      <c r="R26" s="19"/>
    </row>
    <row r="27" spans="1:18" x14ac:dyDescent="0.25">
      <c r="A27" s="6" t="s">
        <v>29</v>
      </c>
      <c r="B27" s="12">
        <f>+'ANEXO VII JULIO'!B29+'ANEXO VII AGOSTO'!B29+'ANEXO VII SEPTIEMBRE'!B28</f>
        <v>11629111</v>
      </c>
      <c r="C27" s="12">
        <f>+'ANEXO VII JULIO'!C29+'ANEXO VII AGOSTO'!C29+'ANEXO VII SEPTIEMBRE'!C28</f>
        <v>2987877</v>
      </c>
      <c r="D27" s="12">
        <f>+'ANEXO VII JULIO'!D29+'ANEXO VII AGOSTO'!D29+'ANEXO VII SEPTIEMBRE'!D28</f>
        <v>230463</v>
      </c>
      <c r="E27" s="12">
        <f>+'ANEXO VII JULIO'!E29+'ANEXO VII AGOSTO'!E29+'ANEXO VII SEPTIEMBRE'!E28</f>
        <v>184930</v>
      </c>
      <c r="F27" s="12">
        <f>+'ANEXO VII JULIO'!F29+'ANEXO VII AGOSTO'!F29+'ANEXO VII SEPTIEMBRE'!F28</f>
        <v>284916</v>
      </c>
      <c r="G27" s="12">
        <f>+'ANEXO VII JULIO'!G29+'ANEXO VII AGOSTO'!G29+'ANEXO VII SEPTIEMBRE'!G28</f>
        <v>31455</v>
      </c>
      <c r="H27" s="10">
        <f>+'ANEXO VII JULIO'!H29+'ANEXO VII AGOSTO'!H29+'ANEXO VII SEPTIEMBRE'!H28</f>
        <v>206998</v>
      </c>
      <c r="I27" s="12">
        <f>+'ANEXO VII JULIO'!I29+'ANEXO VII AGOSTO'!I29+'ANEXO VII SEPTIEMBRE'!I28</f>
        <v>304750</v>
      </c>
      <c r="J27" s="10">
        <f>+'ANEXO VII JULIO'!J29+'ANEXO VII AGOSTO'!J29+'ANEXO VII SEPTIEMBRE'!J28</f>
        <v>0</v>
      </c>
      <c r="K27" s="10">
        <f>+'ANEXO VII JULIO'!K29+'ANEXO VII AGOSTO'!K29+'ANEXO VII SEPTIEMBRE'!K28</f>
        <v>75632</v>
      </c>
      <c r="L27" s="10">
        <f>+'ANEXO VII JULIO'!L29+'ANEXO VII JULIO'!O29+'ANEXO VII JULIO'!R29+'ANEXO VII JULIO'!U29+'ANEXO VII AGOSTO'!L29</f>
        <v>2073906</v>
      </c>
      <c r="M27" s="10">
        <f>+'ANEXO VII JULIO'!M29+'ANEXO VII JULIO'!P29+'ANEXO VII JULIO'!S29+'ANEXO VII JULIO'!V29+'ANEXO VII AGOSTO'!M29</f>
        <v>354061</v>
      </c>
      <c r="N27" s="10">
        <f>+'ANEXO VII JULIO'!N29+'ANEXO VII JULIO'!Q29+'ANEXO VII JULIO'!T29+'ANEXO VII AGOSTO'!N29</f>
        <v>176861</v>
      </c>
      <c r="O27" s="11">
        <f t="shared" si="0"/>
        <v>18540960</v>
      </c>
      <c r="R27" s="19"/>
    </row>
    <row r="28" spans="1:18" x14ac:dyDescent="0.25">
      <c r="A28" s="6" t="s">
        <v>30</v>
      </c>
      <c r="B28" s="12">
        <f>+'ANEXO VII JULIO'!B30+'ANEXO VII AGOSTO'!B30+'ANEXO VII SEPTIEMBRE'!B29</f>
        <v>16763729</v>
      </c>
      <c r="C28" s="12">
        <f>+'ANEXO VII JULIO'!C30+'ANEXO VII AGOSTO'!C30+'ANEXO VII SEPTIEMBRE'!C29</f>
        <v>4307119</v>
      </c>
      <c r="D28" s="12">
        <f>+'ANEXO VII JULIO'!D30+'ANEXO VII AGOSTO'!D30+'ANEXO VII SEPTIEMBRE'!D29</f>
        <v>332220</v>
      </c>
      <c r="E28" s="12">
        <f>+'ANEXO VII JULIO'!E30+'ANEXO VII AGOSTO'!E30+'ANEXO VII SEPTIEMBRE'!E29</f>
        <v>266582</v>
      </c>
      <c r="F28" s="12">
        <f>+'ANEXO VII JULIO'!F30+'ANEXO VII AGOSTO'!F30+'ANEXO VII SEPTIEMBRE'!F29</f>
        <v>412965</v>
      </c>
      <c r="G28" s="12">
        <f>+'ANEXO VII JULIO'!G30+'ANEXO VII AGOSTO'!G30+'ANEXO VII SEPTIEMBRE'!G29</f>
        <v>45342</v>
      </c>
      <c r="H28" s="10">
        <f>+'ANEXO VII JULIO'!H30+'ANEXO VII AGOSTO'!H30+'ANEXO VII SEPTIEMBRE'!H29</f>
        <v>300031</v>
      </c>
      <c r="I28" s="12">
        <f>+'ANEXO VII JULIO'!I30+'ANEXO VII AGOSTO'!I30+'ANEXO VII SEPTIEMBRE'!I29</f>
        <v>595878</v>
      </c>
      <c r="J28" s="10">
        <f>+'ANEXO VII JULIO'!J30+'ANEXO VII AGOSTO'!J30+'ANEXO VII SEPTIEMBRE'!J29</f>
        <v>0</v>
      </c>
      <c r="K28" s="10">
        <f>+'ANEXO VII JULIO'!K30+'ANEXO VII AGOSTO'!K30+'ANEXO VII SEPTIEMBRE'!K29</f>
        <v>109625</v>
      </c>
      <c r="L28" s="10">
        <f>+'ANEXO VII JULIO'!L30+'ANEXO VII JULIO'!O30+'ANEXO VII JULIO'!R30+'ANEXO VII JULIO'!U30+'ANEXO VII AGOSTO'!L30</f>
        <v>2989600</v>
      </c>
      <c r="M28" s="10">
        <f>+'ANEXO VII JULIO'!M30+'ANEXO VII JULIO'!P30+'ANEXO VII JULIO'!S30+'ANEXO VII JULIO'!V30+'ANEXO VII AGOSTO'!M30</f>
        <v>510389</v>
      </c>
      <c r="N28" s="10">
        <f>+'ANEXO VII JULIO'!N30+'ANEXO VII JULIO'!Q30+'ANEXO VII JULIO'!T30+'ANEXO VII AGOSTO'!N30</f>
        <v>256348</v>
      </c>
      <c r="O28" s="11">
        <f t="shared" si="0"/>
        <v>26889828</v>
      </c>
      <c r="R28" s="19"/>
    </row>
    <row r="29" spans="1:18" x14ac:dyDescent="0.25">
      <c r="A29" s="6" t="s">
        <v>31</v>
      </c>
      <c r="B29" s="12">
        <f>+'ANEXO VII JULIO'!B31+'ANEXO VII AGOSTO'!B31+'ANEXO VII SEPTIEMBRE'!B30</f>
        <v>8870327</v>
      </c>
      <c r="C29" s="12">
        <f>+'ANEXO VII JULIO'!C31+'ANEXO VII AGOSTO'!C31+'ANEXO VII SEPTIEMBRE'!C30</f>
        <v>2279060</v>
      </c>
      <c r="D29" s="12">
        <f>+'ANEXO VII JULIO'!D31+'ANEXO VII AGOSTO'!D31+'ANEXO VII SEPTIEMBRE'!D30</f>
        <v>175790</v>
      </c>
      <c r="E29" s="12">
        <f>+'ANEXO VII JULIO'!E31+'ANEXO VII AGOSTO'!E31+'ANEXO VII SEPTIEMBRE'!E30</f>
        <v>141059</v>
      </c>
      <c r="F29" s="12">
        <f>+'ANEXO VII JULIO'!F31+'ANEXO VII AGOSTO'!F31+'ANEXO VII SEPTIEMBRE'!F30</f>
        <v>212544</v>
      </c>
      <c r="G29" s="12">
        <f>+'ANEXO VII JULIO'!G31+'ANEXO VII AGOSTO'!G31+'ANEXO VII SEPTIEMBRE'!G30</f>
        <v>23994</v>
      </c>
      <c r="H29" s="10">
        <f>+'ANEXO VII JULIO'!H31+'ANEXO VII AGOSTO'!H31+'ANEXO VII SEPTIEMBRE'!H30</f>
        <v>154418</v>
      </c>
      <c r="I29" s="12">
        <f>+'ANEXO VII JULIO'!I31+'ANEXO VII AGOSTO'!I31+'ANEXO VII SEPTIEMBRE'!I30</f>
        <v>82544</v>
      </c>
      <c r="J29" s="10">
        <f>+'ANEXO VII JULIO'!J31+'ANEXO VII AGOSTO'!J31+'ANEXO VII SEPTIEMBRE'!J30</f>
        <v>0</v>
      </c>
      <c r="K29" s="10">
        <f>+'ANEXO VII JULIO'!K31+'ANEXO VII AGOSTO'!K31+'ANEXO VII SEPTIEMBRE'!K30</f>
        <v>56420</v>
      </c>
      <c r="L29" s="10">
        <f>+'ANEXO VII JULIO'!L31+'ANEXO VII JULIO'!O31+'ANEXO VII JULIO'!R31+'ANEXO VII JULIO'!U31+'ANEXO VII AGOSTO'!L31</f>
        <v>1581912</v>
      </c>
      <c r="M29" s="10">
        <f>+'ANEXO VII JULIO'!M31+'ANEXO VII JULIO'!P31+'ANEXO VII JULIO'!S31+'ANEXO VII JULIO'!V31+'ANEXO VII AGOSTO'!M31</f>
        <v>270068</v>
      </c>
      <c r="N29" s="10">
        <f>+'ANEXO VII JULIO'!N31+'ANEXO VII JULIO'!Q31+'ANEXO VII JULIO'!T31+'ANEXO VII AGOSTO'!N31</f>
        <v>131936</v>
      </c>
      <c r="O29" s="11">
        <f t="shared" si="0"/>
        <v>13980072</v>
      </c>
      <c r="R29" s="19"/>
    </row>
    <row r="30" spans="1:18" x14ac:dyDescent="0.25">
      <c r="A30" s="6" t="s">
        <v>32</v>
      </c>
      <c r="B30" s="12">
        <f>+'ANEXO VII JULIO'!B32+'ANEXO VII AGOSTO'!B32+'ANEXO VII SEPTIEMBRE'!B31</f>
        <v>9418643</v>
      </c>
      <c r="C30" s="12">
        <f>+'ANEXO VII JULIO'!C32+'ANEXO VII AGOSTO'!C32+'ANEXO VII SEPTIEMBRE'!C31</f>
        <v>2419939</v>
      </c>
      <c r="D30" s="12">
        <f>+'ANEXO VII JULIO'!D32+'ANEXO VII AGOSTO'!D32+'ANEXO VII SEPTIEMBRE'!D31</f>
        <v>186656</v>
      </c>
      <c r="E30" s="12">
        <f>+'ANEXO VII JULIO'!E32+'ANEXO VII AGOSTO'!E32+'ANEXO VII SEPTIEMBRE'!E31</f>
        <v>149778</v>
      </c>
      <c r="F30" s="12">
        <f>+'ANEXO VII JULIO'!F32+'ANEXO VII AGOSTO'!F32+'ANEXO VII SEPTIEMBRE'!F31</f>
        <v>226974</v>
      </c>
      <c r="G30" s="12">
        <f>+'ANEXO VII JULIO'!G32+'ANEXO VII AGOSTO'!G32+'ANEXO VII SEPTIEMBRE'!G31</f>
        <v>25476</v>
      </c>
      <c r="H30" s="10">
        <f>+'ANEXO VII JULIO'!H32+'ANEXO VII AGOSTO'!H32+'ANEXO VII SEPTIEMBRE'!H31</f>
        <v>164903</v>
      </c>
      <c r="I30" s="12">
        <f>+'ANEXO VII JULIO'!I32+'ANEXO VII AGOSTO'!I32+'ANEXO VII SEPTIEMBRE'!I31</f>
        <v>160958</v>
      </c>
      <c r="J30" s="10">
        <f>+'ANEXO VII JULIO'!J32+'ANEXO VII AGOSTO'!J32+'ANEXO VII SEPTIEMBRE'!J31</f>
        <v>1477085</v>
      </c>
      <c r="K30" s="10">
        <f>+'ANEXO VII JULIO'!K32+'ANEXO VII AGOSTO'!K32+'ANEXO VII SEPTIEMBRE'!K31</f>
        <v>60252</v>
      </c>
      <c r="L30" s="10">
        <f>+'ANEXO VII JULIO'!L32+'ANEXO VII JULIO'!O32+'ANEXO VII JULIO'!R32+'ANEXO VII JULIO'!U32+'ANEXO VII AGOSTO'!L32</f>
        <v>1679697</v>
      </c>
      <c r="M30" s="10">
        <f>+'ANEXO VII JULIO'!M32+'ANEXO VII JULIO'!P32+'ANEXO VII JULIO'!S32+'ANEXO VII JULIO'!V32+'ANEXO VII AGOSTO'!M32</f>
        <v>286761</v>
      </c>
      <c r="N30" s="10">
        <f>+'ANEXO VII JULIO'!N32+'ANEXO VII JULIO'!Q32+'ANEXO VII JULIO'!T32+'ANEXO VII AGOSTO'!N32</f>
        <v>140895</v>
      </c>
      <c r="O30" s="11">
        <f t="shared" si="0"/>
        <v>16398017</v>
      </c>
      <c r="R30" s="19"/>
    </row>
    <row r="31" spans="1:18" x14ac:dyDescent="0.25">
      <c r="A31" s="6" t="s">
        <v>33</v>
      </c>
      <c r="B31" s="12">
        <f>+'ANEXO VII JULIO'!B33+'ANEXO VII AGOSTO'!B33+'ANEXO VII SEPTIEMBRE'!B32</f>
        <v>9671323</v>
      </c>
      <c r="C31" s="12">
        <f>+'ANEXO VII JULIO'!C33+'ANEXO VII AGOSTO'!C33+'ANEXO VII SEPTIEMBRE'!C32</f>
        <v>2484861</v>
      </c>
      <c r="D31" s="12">
        <f>+'ANEXO VII JULIO'!D33+'ANEXO VII AGOSTO'!D33+'ANEXO VII SEPTIEMBRE'!D32</f>
        <v>191664</v>
      </c>
      <c r="E31" s="12">
        <f>+'ANEXO VII JULIO'!E33+'ANEXO VII AGOSTO'!E33+'ANEXO VII SEPTIEMBRE'!E32</f>
        <v>153797</v>
      </c>
      <c r="F31" s="12">
        <f>+'ANEXO VII JULIO'!F33+'ANEXO VII AGOSTO'!F33+'ANEXO VII SEPTIEMBRE'!F32</f>
        <v>230475</v>
      </c>
      <c r="G31" s="12">
        <f>+'ANEXO VII JULIO'!G33+'ANEXO VII AGOSTO'!G33+'ANEXO VII SEPTIEMBRE'!G32</f>
        <v>26160</v>
      </c>
      <c r="H31" s="10">
        <f>+'ANEXO VII JULIO'!H33+'ANEXO VII AGOSTO'!H33+'ANEXO VII SEPTIEMBRE'!H32</f>
        <v>167446</v>
      </c>
      <c r="I31" s="12">
        <f>+'ANEXO VII JULIO'!I33+'ANEXO VII AGOSTO'!I33+'ANEXO VII SEPTIEMBRE'!I32</f>
        <v>86075</v>
      </c>
      <c r="J31" s="10">
        <f>+'ANEXO VII JULIO'!J33+'ANEXO VII AGOSTO'!J33+'ANEXO VII SEPTIEMBRE'!J32</f>
        <v>703902</v>
      </c>
      <c r="K31" s="10">
        <f>+'ANEXO VII JULIO'!K33+'ANEXO VII AGOSTO'!K33+'ANEXO VII SEPTIEMBRE'!K32</f>
        <v>61182</v>
      </c>
      <c r="L31" s="10">
        <f>+'ANEXO VII JULIO'!L33+'ANEXO VII JULIO'!O33+'ANEXO VII JULIO'!R33+'ANEXO VII JULIO'!U33+'ANEXO VII AGOSTO'!L33</f>
        <v>1724760</v>
      </c>
      <c r="M31" s="10">
        <f>+'ANEXO VII JULIO'!M33+'ANEXO VII JULIO'!P33+'ANEXO VII JULIO'!S33+'ANEXO VII JULIO'!V33+'ANEXO VII AGOSTO'!M33</f>
        <v>294454</v>
      </c>
      <c r="N31" s="10">
        <f>+'ANEXO VII JULIO'!N33+'ANEXO VII JULIO'!Q33+'ANEXO VII JULIO'!T33+'ANEXO VII AGOSTO'!N33</f>
        <v>143068</v>
      </c>
      <c r="O31" s="11">
        <f t="shared" si="0"/>
        <v>15939167</v>
      </c>
      <c r="R31" s="19"/>
    </row>
    <row r="32" spans="1:18" x14ac:dyDescent="0.25">
      <c r="A32" s="6" t="s">
        <v>34</v>
      </c>
      <c r="B32" s="12">
        <f>+'ANEXO VII JULIO'!B34+'ANEXO VII AGOSTO'!B34+'ANEXO VII SEPTIEMBRE'!B33</f>
        <v>15796625</v>
      </c>
      <c r="C32" s="12">
        <f>+'ANEXO VII JULIO'!C34+'ANEXO VII AGOSTO'!C34+'ANEXO VII SEPTIEMBRE'!C33</f>
        <v>4058640</v>
      </c>
      <c r="D32" s="12">
        <f>+'ANEXO VII JULIO'!D34+'ANEXO VII AGOSTO'!D34+'ANEXO VII SEPTIEMBRE'!D33</f>
        <v>313054</v>
      </c>
      <c r="E32" s="12">
        <f>+'ANEXO VII JULIO'!E34+'ANEXO VII AGOSTO'!E34+'ANEXO VII SEPTIEMBRE'!E33</f>
        <v>251203</v>
      </c>
      <c r="F32" s="12">
        <f>+'ANEXO VII JULIO'!F34+'ANEXO VII AGOSTO'!F34+'ANEXO VII SEPTIEMBRE'!F33</f>
        <v>390624</v>
      </c>
      <c r="G32" s="12">
        <f>+'ANEXO VII JULIO'!G34+'ANEXO VII AGOSTO'!G34+'ANEXO VII SEPTIEMBRE'!G33</f>
        <v>42726</v>
      </c>
      <c r="H32" s="10">
        <f>+'ANEXO VII JULIO'!H34+'ANEXO VII AGOSTO'!H34+'ANEXO VII SEPTIEMBRE'!H33</f>
        <v>283799</v>
      </c>
      <c r="I32" s="12">
        <f>+'ANEXO VII JULIO'!I34+'ANEXO VII AGOSTO'!I34+'ANEXO VII SEPTIEMBRE'!I33</f>
        <v>567833</v>
      </c>
      <c r="J32" s="10">
        <f>+'ANEXO VII JULIO'!J34+'ANEXO VII AGOSTO'!J34+'ANEXO VII SEPTIEMBRE'!J33</f>
        <v>319201</v>
      </c>
      <c r="K32" s="10">
        <f>+'ANEXO VII JULIO'!K34+'ANEXO VII AGOSTO'!K34+'ANEXO VII SEPTIEMBRE'!K33</f>
        <v>103694</v>
      </c>
      <c r="L32" s="10">
        <f>+'ANEXO VII JULIO'!L34+'ANEXO VII JULIO'!O34+'ANEXO VII JULIO'!R34+'ANEXO VII JULIO'!U34+'ANEXO VII AGOSTO'!L34</f>
        <v>2817130</v>
      </c>
      <c r="M32" s="10">
        <f>+'ANEXO VII JULIO'!M34+'ANEXO VII JULIO'!P34+'ANEXO VII JULIO'!S34+'ANEXO VII JULIO'!V34+'ANEXO VII AGOSTO'!M34</f>
        <v>480945</v>
      </c>
      <c r="N32" s="10">
        <f>+'ANEXO VII JULIO'!N34+'ANEXO VII JULIO'!Q34+'ANEXO VII JULIO'!T34+'ANEXO VII AGOSTO'!N34</f>
        <v>242480</v>
      </c>
      <c r="O32" s="11">
        <f t="shared" si="0"/>
        <v>25667954</v>
      </c>
      <c r="R32" s="19"/>
    </row>
    <row r="33" spans="1:18" x14ac:dyDescent="0.25">
      <c r="A33" s="6" t="s">
        <v>35</v>
      </c>
      <c r="B33" s="12">
        <f>+'ANEXO VII JULIO'!B35+'ANEXO VII AGOSTO'!B35+'ANEXO VII SEPTIEMBRE'!B34</f>
        <v>12230515</v>
      </c>
      <c r="C33" s="12">
        <f>+'ANEXO VII JULIO'!C35+'ANEXO VII AGOSTO'!C35+'ANEXO VII SEPTIEMBRE'!C34</f>
        <v>3142397</v>
      </c>
      <c r="D33" s="12">
        <f>+'ANEXO VII JULIO'!D35+'ANEXO VII AGOSTO'!D35+'ANEXO VII SEPTIEMBRE'!D34</f>
        <v>242381</v>
      </c>
      <c r="E33" s="12">
        <f>+'ANEXO VII JULIO'!E35+'ANEXO VII AGOSTO'!E35+'ANEXO VII SEPTIEMBRE'!E34</f>
        <v>194494</v>
      </c>
      <c r="F33" s="12">
        <f>+'ANEXO VII JULIO'!F35+'ANEXO VII AGOSTO'!F35+'ANEXO VII SEPTIEMBRE'!F34</f>
        <v>300909</v>
      </c>
      <c r="G33" s="12">
        <f>+'ANEXO VII JULIO'!G35+'ANEXO VII AGOSTO'!G35+'ANEXO VII SEPTIEMBRE'!G34</f>
        <v>33081</v>
      </c>
      <c r="H33" s="10">
        <f>+'ANEXO VII JULIO'!H35+'ANEXO VII AGOSTO'!H35+'ANEXO VII SEPTIEMBRE'!H34</f>
        <v>218618</v>
      </c>
      <c r="I33" s="12">
        <f>+'ANEXO VII JULIO'!I35+'ANEXO VII AGOSTO'!I35+'ANEXO VII SEPTIEMBRE'!I34</f>
        <v>366162</v>
      </c>
      <c r="J33" s="10">
        <f>+'ANEXO VII JULIO'!J35+'ANEXO VII AGOSTO'!J35+'ANEXO VII SEPTIEMBRE'!J34</f>
        <v>570402</v>
      </c>
      <c r="K33" s="10">
        <f>+'ANEXO VII JULIO'!K35+'ANEXO VII AGOSTO'!K35+'ANEXO VII SEPTIEMBRE'!K34</f>
        <v>79878</v>
      </c>
      <c r="L33" s="10">
        <f>+'ANEXO VII JULIO'!L35+'ANEXO VII JULIO'!O35+'ANEXO VII JULIO'!R35+'ANEXO VII JULIO'!U35+'ANEXO VII AGOSTO'!L35</f>
        <v>2181160</v>
      </c>
      <c r="M33" s="10">
        <f>+'ANEXO VII JULIO'!M35+'ANEXO VII JULIO'!P35+'ANEXO VII JULIO'!S35+'ANEXO VII JULIO'!V35+'ANEXO VII AGOSTO'!M35</f>
        <v>372370</v>
      </c>
      <c r="N33" s="10">
        <f>+'ANEXO VII JULIO'!N35+'ANEXO VII JULIO'!Q35+'ANEXO VII JULIO'!T35+'ANEXO VII AGOSTO'!N35</f>
        <v>186789</v>
      </c>
      <c r="O33" s="11">
        <f t="shared" si="0"/>
        <v>20119156</v>
      </c>
      <c r="R33" s="19"/>
    </row>
    <row r="34" spans="1:18" x14ac:dyDescent="0.25">
      <c r="A34" s="6" t="s">
        <v>36</v>
      </c>
      <c r="B34" s="12">
        <f>+'ANEXO VII JULIO'!B36+'ANEXO VII AGOSTO'!B36+'ANEXO VII SEPTIEMBRE'!B35</f>
        <v>10573113</v>
      </c>
      <c r="C34" s="12">
        <f>+'ANEXO VII JULIO'!C36+'ANEXO VII AGOSTO'!C36+'ANEXO VII SEPTIEMBRE'!C35</f>
        <v>2716559</v>
      </c>
      <c r="D34" s="12">
        <f>+'ANEXO VII JULIO'!D36+'ANEXO VII AGOSTO'!D36+'ANEXO VII SEPTIEMBRE'!D35</f>
        <v>209535</v>
      </c>
      <c r="E34" s="12">
        <f>+'ANEXO VII JULIO'!E36+'ANEXO VII AGOSTO'!E36+'ANEXO VII SEPTIEMBRE'!E35</f>
        <v>168136</v>
      </c>
      <c r="F34" s="12">
        <f>+'ANEXO VII JULIO'!F36+'ANEXO VII AGOSTO'!F36+'ANEXO VII SEPTIEMBRE'!F35</f>
        <v>253077</v>
      </c>
      <c r="G34" s="12">
        <f>+'ANEXO VII JULIO'!G36+'ANEXO VII AGOSTO'!G36+'ANEXO VII SEPTIEMBRE'!G35</f>
        <v>28599</v>
      </c>
      <c r="H34" s="10">
        <f>+'ANEXO VII JULIO'!H36+'ANEXO VII AGOSTO'!H36+'ANEXO VII SEPTIEMBRE'!H35</f>
        <v>183868</v>
      </c>
      <c r="I34" s="12">
        <f>+'ANEXO VII JULIO'!I36+'ANEXO VII AGOSTO'!I36+'ANEXO VII SEPTIEMBRE'!I35</f>
        <v>210319</v>
      </c>
      <c r="J34" s="10">
        <f>+'ANEXO VII JULIO'!J36+'ANEXO VII AGOSTO'!J36+'ANEXO VII SEPTIEMBRE'!J35</f>
        <v>731595</v>
      </c>
      <c r="K34" s="10">
        <f>+'ANEXO VII JULIO'!K36+'ANEXO VII AGOSTO'!K36+'ANEXO VII SEPTIEMBRE'!K35</f>
        <v>67182</v>
      </c>
      <c r="L34" s="10">
        <f>+'ANEXO VII JULIO'!L36+'ANEXO VII JULIO'!O36+'ANEXO VII JULIO'!R36+'ANEXO VII JULIO'!U36+'ANEXO VII AGOSTO'!L36</f>
        <v>1885582</v>
      </c>
      <c r="M34" s="10">
        <f>+'ANEXO VII JULIO'!M36+'ANEXO VII JULIO'!P36+'ANEXO VII JULIO'!S36+'ANEXO VII JULIO'!V36+'ANEXO VII AGOSTO'!M36</f>
        <v>321910</v>
      </c>
      <c r="N34" s="10">
        <f>+'ANEXO VII JULIO'!N36+'ANEXO VII JULIO'!Q36+'ANEXO VII JULIO'!T36+'ANEXO VII AGOSTO'!N36</f>
        <v>157097</v>
      </c>
      <c r="O34" s="11">
        <f t="shared" si="0"/>
        <v>17506572</v>
      </c>
      <c r="R34" s="19"/>
    </row>
    <row r="35" spans="1:18" x14ac:dyDescent="0.25">
      <c r="A35" s="6" t="s">
        <v>37</v>
      </c>
      <c r="B35" s="12">
        <f>+'ANEXO VII JULIO'!B37+'ANEXO VII AGOSTO'!B37+'ANEXO VII SEPTIEMBRE'!B36</f>
        <v>10255037</v>
      </c>
      <c r="C35" s="12">
        <f>+'ANEXO VII JULIO'!C37+'ANEXO VII AGOSTO'!C37+'ANEXO VII SEPTIEMBRE'!C36</f>
        <v>2634836</v>
      </c>
      <c r="D35" s="12">
        <f>+'ANEXO VII JULIO'!D37+'ANEXO VII AGOSTO'!D37+'ANEXO VII SEPTIEMBRE'!D36</f>
        <v>203232</v>
      </c>
      <c r="E35" s="12">
        <f>+'ANEXO VII JULIO'!E37+'ANEXO VII AGOSTO'!E37+'ANEXO VII SEPTIEMBRE'!E36</f>
        <v>163079</v>
      </c>
      <c r="F35" s="12">
        <f>+'ANEXO VII JULIO'!F37+'ANEXO VII AGOSTO'!F37+'ANEXO VII SEPTIEMBRE'!F36</f>
        <v>247161</v>
      </c>
      <c r="G35" s="12">
        <f>+'ANEXO VII JULIO'!G37+'ANEXO VII AGOSTO'!G37+'ANEXO VII SEPTIEMBRE'!G36</f>
        <v>27738</v>
      </c>
      <c r="H35" s="10">
        <f>+'ANEXO VII JULIO'!H37+'ANEXO VII AGOSTO'!H37+'ANEXO VII SEPTIEMBRE'!H36</f>
        <v>179569</v>
      </c>
      <c r="I35" s="12">
        <f>+'ANEXO VII JULIO'!I37+'ANEXO VII AGOSTO'!I37+'ANEXO VII SEPTIEMBRE'!I36</f>
        <v>138168</v>
      </c>
      <c r="J35" s="10">
        <f>+'ANEXO VII JULIO'!J37+'ANEXO VII AGOSTO'!J37+'ANEXO VII SEPTIEMBRE'!J36</f>
        <v>351770</v>
      </c>
      <c r="K35" s="10">
        <f>+'ANEXO VII JULIO'!K37+'ANEXO VII AGOSTO'!K37+'ANEXO VII SEPTIEMBRE'!K36</f>
        <v>65611</v>
      </c>
      <c r="L35" s="10">
        <f>+'ANEXO VII JULIO'!L37+'ANEXO VII JULIO'!O37+'ANEXO VII JULIO'!R37+'ANEXO VII JULIO'!U37+'ANEXO VII AGOSTO'!L37</f>
        <v>1828857</v>
      </c>
      <c r="M35" s="10">
        <f>+'ANEXO VII JULIO'!M37+'ANEXO VII JULIO'!P37+'ANEXO VII JULIO'!S37+'ANEXO VII JULIO'!V37+'ANEXO VII AGOSTO'!M37</f>
        <v>312226</v>
      </c>
      <c r="N35" s="10">
        <f>+'ANEXO VII JULIO'!N37+'ANEXO VII JULIO'!Q37+'ANEXO VII JULIO'!T37+'ANEXO VII AGOSTO'!N37</f>
        <v>153425</v>
      </c>
      <c r="O35" s="11">
        <f t="shared" si="0"/>
        <v>16560709</v>
      </c>
      <c r="R35" s="19"/>
    </row>
    <row r="36" spans="1:18" x14ac:dyDescent="0.25">
      <c r="A36" s="6" t="s">
        <v>38</v>
      </c>
      <c r="B36" s="12">
        <f>+'ANEXO VII JULIO'!B38+'ANEXO VII AGOSTO'!B38+'ANEXO VII SEPTIEMBRE'!B37</f>
        <v>21495329</v>
      </c>
      <c r="C36" s="12">
        <f>+'ANEXO VII JULIO'!C38+'ANEXO VII AGOSTO'!C38+'ANEXO VII SEPTIEMBRE'!C37</f>
        <v>5522814</v>
      </c>
      <c r="D36" s="12">
        <f>+'ANEXO VII JULIO'!D38+'ANEXO VII AGOSTO'!D38+'ANEXO VII SEPTIEMBRE'!D37</f>
        <v>425990</v>
      </c>
      <c r="E36" s="12">
        <f>+'ANEXO VII JULIO'!E38+'ANEXO VII AGOSTO'!E38+'ANEXO VII SEPTIEMBRE'!E37</f>
        <v>341826</v>
      </c>
      <c r="F36" s="12">
        <f>+'ANEXO VII JULIO'!F38+'ANEXO VII AGOSTO'!F38+'ANEXO VII SEPTIEMBRE'!F37</f>
        <v>517848</v>
      </c>
      <c r="G36" s="12">
        <f>+'ANEXO VII JULIO'!G38+'ANEXO VII AGOSTO'!G38+'ANEXO VII SEPTIEMBRE'!G37</f>
        <v>58140</v>
      </c>
      <c r="H36" s="10">
        <f>+'ANEXO VII JULIO'!H38+'ANEXO VII AGOSTO'!H38+'ANEXO VII SEPTIEMBRE'!H37</f>
        <v>376230</v>
      </c>
      <c r="I36" s="12">
        <f>+'ANEXO VII JULIO'!I38+'ANEXO VII AGOSTO'!I38+'ANEXO VII SEPTIEMBRE'!I37</f>
        <v>796921</v>
      </c>
      <c r="J36" s="10">
        <f>+'ANEXO VII JULIO'!J38+'ANEXO VII AGOSTO'!J38+'ANEXO VII SEPTIEMBRE'!J37</f>
        <v>2261314</v>
      </c>
      <c r="K36" s="10">
        <f>+'ANEXO VII JULIO'!K38+'ANEXO VII AGOSTO'!K38+'ANEXO VII SEPTIEMBRE'!K37</f>
        <v>137466</v>
      </c>
      <c r="L36" s="10">
        <f>+'ANEXO VII JULIO'!L38+'ANEXO VII JULIO'!O38+'ANEXO VII JULIO'!R38+'ANEXO VII JULIO'!U38+'ANEXO VII AGOSTO'!L38</f>
        <v>3833421</v>
      </c>
      <c r="M36" s="10">
        <f>+'ANEXO VII JULIO'!M38+'ANEXO VII JULIO'!P38+'ANEXO VII JULIO'!S38+'ANEXO VII JULIO'!V38+'ANEXO VII AGOSTO'!M38</f>
        <v>654448</v>
      </c>
      <c r="N36" s="10">
        <f>+'ANEXO VII JULIO'!N38+'ANEXO VII JULIO'!Q38+'ANEXO VII JULIO'!T38+'ANEXO VII AGOSTO'!N38</f>
        <v>321454</v>
      </c>
      <c r="O36" s="11">
        <f t="shared" si="0"/>
        <v>36743201</v>
      </c>
      <c r="R36" s="19"/>
    </row>
    <row r="37" spans="1:18" x14ac:dyDescent="0.25">
      <c r="A37" s="6" t="s">
        <v>50</v>
      </c>
      <c r="B37" s="12">
        <f>+'ANEXO VII JULIO'!B39+'ANEXO VII AGOSTO'!B39+'ANEXO VII SEPTIEMBRE'!B38</f>
        <v>12184457</v>
      </c>
      <c r="C37" s="12">
        <f>+'ANEXO VII JULIO'!C39+'ANEXO VII AGOSTO'!C39+'ANEXO VII SEPTIEMBRE'!C38</f>
        <v>3130564</v>
      </c>
      <c r="D37" s="12">
        <f>+'ANEXO VII JULIO'!D39+'ANEXO VII AGOSTO'!D39+'ANEXO VII SEPTIEMBRE'!D38</f>
        <v>241469</v>
      </c>
      <c r="E37" s="12">
        <f>+'ANEXO VII JULIO'!E39+'ANEXO VII AGOSTO'!E39+'ANEXO VII SEPTIEMBRE'!E38</f>
        <v>193761</v>
      </c>
      <c r="F37" s="12">
        <f>+'ANEXO VII JULIO'!F39+'ANEXO VII AGOSTO'!F39+'ANEXO VII SEPTIEMBRE'!F38</f>
        <v>295347</v>
      </c>
      <c r="G37" s="12">
        <f>+'ANEXO VII JULIO'!G39+'ANEXO VII AGOSTO'!G39+'ANEXO VII SEPTIEMBRE'!G38</f>
        <v>32958</v>
      </c>
      <c r="H37" s="10">
        <f>+'ANEXO VII JULIO'!H39+'ANEXO VII AGOSTO'!H39+'ANEXO VII SEPTIEMBRE'!H38</f>
        <v>214577</v>
      </c>
      <c r="I37" s="12">
        <f>+'ANEXO VII JULIO'!I39+'ANEXO VII AGOSTO'!I39+'ANEXO VII SEPTIEMBRE'!I38</f>
        <v>301315</v>
      </c>
      <c r="J37" s="10">
        <f>+'ANEXO VII JULIO'!J39+'ANEXO VII AGOSTO'!J39+'ANEXO VII SEPTIEMBRE'!J38</f>
        <v>369678</v>
      </c>
      <c r="K37" s="10">
        <f>+'ANEXO VII JULIO'!K39+'ANEXO VII AGOSTO'!K39+'ANEXO VII SEPTIEMBRE'!K38</f>
        <v>78401</v>
      </c>
      <c r="L37" s="10">
        <f>+'ANEXO VII JULIO'!L39+'ANEXO VII JULIO'!O39+'ANEXO VII JULIO'!R39+'ANEXO VII JULIO'!U39+'ANEXO VII AGOSTO'!L39</f>
        <v>2172944</v>
      </c>
      <c r="M37" s="10">
        <f>+'ANEXO VII JULIO'!M39+'ANEXO VII JULIO'!P39+'ANEXO VII JULIO'!S39+'ANEXO VII JULIO'!V39+'ANEXO VII AGOSTO'!M39</f>
        <v>370968</v>
      </c>
      <c r="N37" s="10">
        <f>+'ANEXO VII JULIO'!N39+'ANEXO VII JULIO'!Q39+'ANEXO VII JULIO'!T39+'ANEXO VII AGOSTO'!N39</f>
        <v>183336</v>
      </c>
      <c r="O37" s="11">
        <f t="shared" si="0"/>
        <v>19769775</v>
      </c>
      <c r="R37" s="19"/>
    </row>
    <row r="38" spans="1:18" x14ac:dyDescent="0.25">
      <c r="A38" s="6" t="s">
        <v>39</v>
      </c>
      <c r="B38" s="12">
        <f>+'ANEXO VII JULIO'!B40+'ANEXO VII AGOSTO'!B40+'ANEXO VII SEPTIEMBRE'!B39</f>
        <v>29572618</v>
      </c>
      <c r="C38" s="12">
        <f>+'ANEXO VII JULIO'!C40+'ANEXO VII AGOSTO'!C40+'ANEXO VII SEPTIEMBRE'!C39</f>
        <v>7598118</v>
      </c>
      <c r="D38" s="12">
        <f>+'ANEXO VII JULIO'!D40+'ANEXO VII AGOSTO'!D40+'ANEXO VII SEPTIEMBRE'!D39</f>
        <v>586064</v>
      </c>
      <c r="E38" s="12">
        <f>+'ANEXO VII JULIO'!E40+'ANEXO VII AGOSTO'!E40+'ANEXO VII SEPTIEMBRE'!E39</f>
        <v>470273</v>
      </c>
      <c r="F38" s="12">
        <f>+'ANEXO VII JULIO'!F40+'ANEXO VII AGOSTO'!F40+'ANEXO VII SEPTIEMBRE'!F39</f>
        <v>723819</v>
      </c>
      <c r="G38" s="12">
        <f>+'ANEXO VII JULIO'!G40+'ANEXO VII AGOSTO'!G40+'ANEXO VII SEPTIEMBRE'!G39</f>
        <v>79989</v>
      </c>
      <c r="H38" s="10">
        <f>+'ANEXO VII JULIO'!H40+'ANEXO VII AGOSTO'!H40+'ANEXO VII SEPTIEMBRE'!H39</f>
        <v>525875</v>
      </c>
      <c r="I38" s="12">
        <f>+'ANEXO VII JULIO'!I40+'ANEXO VII AGOSTO'!I40+'ANEXO VII SEPTIEMBRE'!I39</f>
        <v>1146307</v>
      </c>
      <c r="J38" s="10">
        <f>+'ANEXO VII JULIO'!J40+'ANEXO VII AGOSTO'!J40+'ANEXO VII SEPTIEMBRE'!J39</f>
        <v>2486053</v>
      </c>
      <c r="K38" s="10">
        <f>+'ANEXO VII JULIO'!K40+'ANEXO VII AGOSTO'!K40+'ANEXO VII SEPTIEMBRE'!K39</f>
        <v>192143</v>
      </c>
      <c r="L38" s="10">
        <f>+'ANEXO VII JULIO'!L40+'ANEXO VII JULIO'!O40+'ANEXO VII JULIO'!R40+'ANEXO VII JULIO'!U40+'ANEXO VII AGOSTO'!L40</f>
        <v>5273903</v>
      </c>
      <c r="M38" s="10">
        <f>+'ANEXO VII JULIO'!M40+'ANEXO VII JULIO'!P40+'ANEXO VII JULIO'!S40+'ANEXO VII JULIO'!V40+'ANEXO VII AGOSTO'!M40</f>
        <v>900369</v>
      </c>
      <c r="N38" s="10">
        <f>+'ANEXO VII JULIO'!N40+'ANEXO VII JULIO'!Q40+'ANEXO VII JULIO'!T40+'ANEXO VII AGOSTO'!N40</f>
        <v>449311</v>
      </c>
      <c r="O38" s="11">
        <f t="shared" si="0"/>
        <v>50004842</v>
      </c>
      <c r="R38" s="19"/>
    </row>
    <row r="39" spans="1:18" x14ac:dyDescent="0.25">
      <c r="A39" s="6" t="s">
        <v>40</v>
      </c>
      <c r="B39" s="12">
        <f>+'ANEXO VII JULIO'!B41+'ANEXO VII AGOSTO'!B41+'ANEXO VII SEPTIEMBRE'!B40</f>
        <v>17455073</v>
      </c>
      <c r="C39" s="12">
        <f>+'ANEXO VII JULIO'!C41+'ANEXO VII AGOSTO'!C41+'ANEXO VII SEPTIEMBRE'!C40</f>
        <v>4484747</v>
      </c>
      <c r="D39" s="12">
        <f>+'ANEXO VII JULIO'!D41+'ANEXO VII AGOSTO'!D41+'ANEXO VII SEPTIEMBRE'!D40</f>
        <v>345921</v>
      </c>
      <c r="E39" s="12">
        <f>+'ANEXO VII JULIO'!E41+'ANEXO VII AGOSTO'!E41+'ANEXO VII SEPTIEMBRE'!E40</f>
        <v>277576</v>
      </c>
      <c r="F39" s="12">
        <f>+'ANEXO VII JULIO'!F41+'ANEXO VII AGOSTO'!F41+'ANEXO VII SEPTIEMBRE'!F40</f>
        <v>430872</v>
      </c>
      <c r="G39" s="12">
        <f>+'ANEXO VII JULIO'!G41+'ANEXO VII AGOSTO'!G41+'ANEXO VII SEPTIEMBRE'!G40</f>
        <v>47211</v>
      </c>
      <c r="H39" s="10">
        <f>+'ANEXO VII JULIO'!H41+'ANEXO VII AGOSTO'!H41+'ANEXO VII SEPTIEMBRE'!H40</f>
        <v>313040</v>
      </c>
      <c r="I39" s="12">
        <f>+'ANEXO VII JULIO'!I41+'ANEXO VII AGOSTO'!I41+'ANEXO VII SEPTIEMBRE'!I40</f>
        <v>607756</v>
      </c>
      <c r="J39" s="10">
        <f>+'ANEXO VII JULIO'!J41+'ANEXO VII AGOSTO'!J41+'ANEXO VII SEPTIEMBRE'!J40</f>
        <v>219863</v>
      </c>
      <c r="K39" s="10">
        <f>+'ANEXO VII JULIO'!K41+'ANEXO VII AGOSTO'!K41+'ANEXO VII SEPTIEMBRE'!K40</f>
        <v>114378</v>
      </c>
      <c r="L39" s="10">
        <f>+'ANEXO VII JULIO'!L41+'ANEXO VII JULIO'!O41+'ANEXO VII JULIO'!R41+'ANEXO VII JULIO'!U41+'ANEXO VII AGOSTO'!L41</f>
        <v>3112892</v>
      </c>
      <c r="M39" s="10">
        <f>+'ANEXO VII JULIO'!M41+'ANEXO VII JULIO'!P41+'ANEXO VII JULIO'!S41+'ANEXO VII JULIO'!V41+'ANEXO VII AGOSTO'!M41</f>
        <v>531438</v>
      </c>
      <c r="N39" s="10">
        <f>+'ANEXO VII JULIO'!N41+'ANEXO VII JULIO'!Q41+'ANEXO VII JULIO'!T41+'ANEXO VII AGOSTO'!N41</f>
        <v>267463</v>
      </c>
      <c r="O39" s="11">
        <f t="shared" si="0"/>
        <v>28208230</v>
      </c>
      <c r="R39" s="19"/>
    </row>
    <row r="40" spans="1:18" x14ac:dyDescent="0.25">
      <c r="A40" s="6" t="s">
        <v>41</v>
      </c>
      <c r="B40" s="12">
        <f>+'ANEXO VII JULIO'!B42+'ANEXO VII AGOSTO'!B42+'ANEXO VII SEPTIEMBRE'!B41</f>
        <v>11741686</v>
      </c>
      <c r="C40" s="12">
        <f>+'ANEXO VII JULIO'!C42+'ANEXO VII AGOSTO'!C42+'ANEXO VII SEPTIEMBRE'!C41</f>
        <v>3016802</v>
      </c>
      <c r="D40" s="12">
        <f>+'ANEXO VII JULIO'!D42+'ANEXO VII AGOSTO'!D42+'ANEXO VII SEPTIEMBRE'!D41</f>
        <v>232694</v>
      </c>
      <c r="E40" s="12">
        <f>+'ANEXO VII JULIO'!E42+'ANEXO VII AGOSTO'!E42+'ANEXO VII SEPTIEMBRE'!E41</f>
        <v>186720</v>
      </c>
      <c r="F40" s="12">
        <f>+'ANEXO VII JULIO'!F42+'ANEXO VII AGOSTO'!F42+'ANEXO VII SEPTIEMBRE'!F41</f>
        <v>288291</v>
      </c>
      <c r="G40" s="12">
        <f>+'ANEXO VII JULIO'!G42+'ANEXO VII AGOSTO'!G42+'ANEXO VII SEPTIEMBRE'!G41</f>
        <v>31758</v>
      </c>
      <c r="H40" s="10">
        <f>+'ANEXO VII JULIO'!H42+'ANEXO VII AGOSTO'!H42+'ANEXO VII SEPTIEMBRE'!H41</f>
        <v>209452</v>
      </c>
      <c r="I40" s="12">
        <f>+'ANEXO VII JULIO'!I42+'ANEXO VII AGOSTO'!I42+'ANEXO VII SEPTIEMBRE'!I41</f>
        <v>391140</v>
      </c>
      <c r="J40" s="10">
        <f>+'ANEXO VII JULIO'!J42+'ANEXO VII AGOSTO'!J42+'ANEXO VII SEPTIEMBRE'!J41</f>
        <v>0</v>
      </c>
      <c r="K40" s="10">
        <f>+'ANEXO VII JULIO'!K42+'ANEXO VII AGOSTO'!K42+'ANEXO VII SEPTIEMBRE'!K41</f>
        <v>76529</v>
      </c>
      <c r="L40" s="10">
        <f>+'ANEXO VII JULIO'!L42+'ANEXO VII JULIO'!O42+'ANEXO VII JULIO'!R42+'ANEXO VII JULIO'!U42+'ANEXO VII AGOSTO'!L42</f>
        <v>2093982</v>
      </c>
      <c r="M40" s="10">
        <f>+'ANEXO VII JULIO'!M42+'ANEXO VII JULIO'!P42+'ANEXO VII JULIO'!S42+'ANEXO VII JULIO'!V42+'ANEXO VII AGOSTO'!M42</f>
        <v>357490</v>
      </c>
      <c r="N40" s="10">
        <f>+'ANEXO VII JULIO'!N42+'ANEXO VII JULIO'!Q42+'ANEXO VII JULIO'!T42+'ANEXO VII AGOSTO'!N42</f>
        <v>178958</v>
      </c>
      <c r="O40" s="11">
        <f t="shared" si="0"/>
        <v>18805502</v>
      </c>
      <c r="R40" s="19"/>
    </row>
    <row r="41" spans="1:18" x14ac:dyDescent="0.25">
      <c r="A41" s="6" t="s">
        <v>71</v>
      </c>
      <c r="B41" s="12">
        <f>+'ANEXO VII JULIO'!B43+'ANEXO VII AGOSTO'!B43+'ANEXO VII SEPTIEMBRE'!B42</f>
        <v>8859643</v>
      </c>
      <c r="C41" s="12">
        <f>+'ANEXO VII JULIO'!C43+'ANEXO VII AGOSTO'!C43+'ANEXO VII SEPTIEMBRE'!C42</f>
        <v>2276315</v>
      </c>
      <c r="D41" s="12">
        <f>+'ANEXO VII JULIO'!D43+'ANEXO VII AGOSTO'!D43+'ANEXO VII SEPTIEMBRE'!D42</f>
        <v>175579</v>
      </c>
      <c r="E41" s="12">
        <f>+'ANEXO VII JULIO'!E43+'ANEXO VII AGOSTO'!E43+'ANEXO VII SEPTIEMBRE'!E42</f>
        <v>140889</v>
      </c>
      <c r="F41" s="12">
        <f>+'ANEXO VII JULIO'!F43+'ANEXO VII AGOSTO'!F43+'ANEXO VII SEPTIEMBRE'!F42</f>
        <v>213354</v>
      </c>
      <c r="G41" s="12">
        <f>+'ANEXO VII JULIO'!G43+'ANEXO VII AGOSTO'!G43+'ANEXO VII SEPTIEMBRE'!G42</f>
        <v>23964</v>
      </c>
      <c r="H41" s="10">
        <f>+'ANEXO VII JULIO'!H43+'ANEXO VII AGOSTO'!H43+'ANEXO VII SEPTIEMBRE'!H42</f>
        <v>155008</v>
      </c>
      <c r="I41" s="12">
        <f>+'ANEXO VII JULIO'!I43+'ANEXO VII AGOSTO'!I43+'ANEXO VII SEPTIEMBRE'!I42</f>
        <v>107987</v>
      </c>
      <c r="J41" s="10">
        <f>+'ANEXO VII JULIO'!J43+'ANEXO VII AGOSTO'!J43+'ANEXO VII SEPTIEMBRE'!J42</f>
        <v>1021234</v>
      </c>
      <c r="K41" s="10">
        <f>+'ANEXO VII JULIO'!K43+'ANEXO VII AGOSTO'!K43+'ANEXO VII SEPTIEMBRE'!K42</f>
        <v>56637</v>
      </c>
      <c r="L41" s="10">
        <f>+'ANEXO VII JULIO'!L43+'ANEXO VII JULIO'!O43+'ANEXO VII JULIO'!R43+'ANEXO VII JULIO'!U43+'ANEXO VII AGOSTO'!L43</f>
        <v>1580005</v>
      </c>
      <c r="M41" s="10">
        <f>+'ANEXO VII JULIO'!M43+'ANEXO VII JULIO'!P43+'ANEXO VII JULIO'!S43+'ANEXO VII JULIO'!V43+'ANEXO VII AGOSTO'!M43</f>
        <v>269740</v>
      </c>
      <c r="N41" s="10">
        <f>+'ANEXO VII JULIO'!N43+'ANEXO VII JULIO'!Q43+'ANEXO VII JULIO'!T43+'ANEXO VII AGOSTO'!N43</f>
        <v>132440</v>
      </c>
      <c r="O41" s="11">
        <f t="shared" si="0"/>
        <v>15012795</v>
      </c>
      <c r="R41" s="19"/>
    </row>
    <row r="42" spans="1:18" ht="15.75" thickBot="1" x14ac:dyDescent="0.3">
      <c r="A42" s="7" t="s">
        <v>42</v>
      </c>
      <c r="B42" s="13">
        <f>SUM(B6:B41)</f>
        <v>641859792</v>
      </c>
      <c r="C42" s="13">
        <f t="shared" ref="C42:N42" si="1">SUM(C6:C41)</f>
        <v>164913592</v>
      </c>
      <c r="D42" s="13">
        <f t="shared" si="1"/>
        <v>12720236</v>
      </c>
      <c r="E42" s="13">
        <f t="shared" si="1"/>
        <v>10207059</v>
      </c>
      <c r="F42" s="13">
        <f t="shared" si="1"/>
        <v>15795735</v>
      </c>
      <c r="G42" s="13">
        <f t="shared" si="1"/>
        <v>1736094</v>
      </c>
      <c r="H42" s="13">
        <f t="shared" si="1"/>
        <v>11476023</v>
      </c>
      <c r="I42" s="13">
        <f t="shared" si="1"/>
        <v>21364800</v>
      </c>
      <c r="J42" s="13">
        <f t="shared" si="1"/>
        <v>41671504.009999998</v>
      </c>
      <c r="K42" s="13">
        <f t="shared" si="1"/>
        <v>4193082</v>
      </c>
      <c r="L42" s="13">
        <f t="shared" si="1"/>
        <v>114467613</v>
      </c>
      <c r="M42" s="13">
        <f t="shared" si="1"/>
        <v>19542098</v>
      </c>
      <c r="N42" s="13">
        <f t="shared" si="1"/>
        <v>9805204</v>
      </c>
      <c r="O42" s="14">
        <f>SUM(O6:O41)</f>
        <v>1069752832.01</v>
      </c>
    </row>
    <row r="43" spans="1:18" ht="15.75" thickTop="1" x14ac:dyDescent="0.25">
      <c r="A43" s="8"/>
      <c r="B43" s="15"/>
      <c r="C43" s="15"/>
      <c r="D43" s="15"/>
      <c r="E43" s="15"/>
      <c r="F43" s="15"/>
      <c r="G43" s="15"/>
      <c r="H43" s="16"/>
      <c r="I43" s="15"/>
      <c r="J43" s="16"/>
      <c r="K43" s="16"/>
      <c r="L43" s="16"/>
      <c r="M43" s="16"/>
      <c r="N43" s="16"/>
      <c r="O43" s="16"/>
    </row>
    <row r="44" spans="1:18" x14ac:dyDescent="0.25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8" x14ac:dyDescent="0.25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8" x14ac:dyDescent="0.25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8" x14ac:dyDescent="0.25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</sheetData>
  <pageMargins left="0.25" right="0.25" top="0.75" bottom="0.75" header="0.3" footer="0.3"/>
  <pageSetup paperSize="14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9"/>
  <sheetViews>
    <sheetView tabSelected="1" zoomScale="90" zoomScaleNormal="90" workbookViewId="0">
      <selection activeCell="E10" sqref="E10"/>
    </sheetView>
  </sheetViews>
  <sheetFormatPr baseColWidth="10" defaultRowHeight="15" x14ac:dyDescent="0.25"/>
  <cols>
    <col min="1" max="1" width="25.7109375" customWidth="1"/>
    <col min="2" max="4" width="21" customWidth="1"/>
    <col min="5" max="8" width="23.42578125" customWidth="1"/>
    <col min="9" max="13" width="21" customWidth="1"/>
    <col min="14" max="14" width="29.28515625" customWidth="1"/>
    <col min="15" max="23" width="21" customWidth="1"/>
  </cols>
  <sheetData>
    <row r="1" spans="1:25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5" ht="18.75" x14ac:dyDescent="0.3">
      <c r="A3" s="4" t="s">
        <v>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5" x14ac:dyDescent="0.25">
      <c r="A6" s="22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44</v>
      </c>
      <c r="I6" s="27" t="s">
        <v>51</v>
      </c>
      <c r="J6" s="27" t="s">
        <v>46</v>
      </c>
      <c r="K6" s="27" t="s">
        <v>56</v>
      </c>
      <c r="L6" s="24" t="s">
        <v>64</v>
      </c>
      <c r="M6" s="25"/>
      <c r="N6" s="26"/>
      <c r="O6" s="24" t="s">
        <v>65</v>
      </c>
      <c r="P6" s="25"/>
      <c r="Q6" s="26"/>
      <c r="R6" s="24" t="s">
        <v>66</v>
      </c>
      <c r="S6" s="25"/>
      <c r="T6" s="26"/>
      <c r="U6" s="24" t="s">
        <v>67</v>
      </c>
      <c r="V6" s="25"/>
      <c r="W6" s="22" t="s">
        <v>9</v>
      </c>
    </row>
    <row r="7" spans="1:25" s="1" customFormat="1" ht="42" customHeight="1" x14ac:dyDescent="0.25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3" t="s">
        <v>61</v>
      </c>
      <c r="M7" s="3" t="s">
        <v>62</v>
      </c>
      <c r="N7" s="3" t="s">
        <v>63</v>
      </c>
      <c r="O7" s="3" t="s">
        <v>61</v>
      </c>
      <c r="P7" s="3" t="s">
        <v>62</v>
      </c>
      <c r="Q7" s="3" t="s">
        <v>63</v>
      </c>
      <c r="R7" s="3" t="s">
        <v>61</v>
      </c>
      <c r="S7" s="3" t="s">
        <v>62</v>
      </c>
      <c r="T7" s="3" t="s">
        <v>63</v>
      </c>
      <c r="U7" s="3" t="s">
        <v>61</v>
      </c>
      <c r="V7" s="3" t="s">
        <v>62</v>
      </c>
      <c r="W7" s="23"/>
    </row>
    <row r="8" spans="1:25" ht="18.75" customHeight="1" x14ac:dyDescent="0.25">
      <c r="A8" s="6" t="s">
        <v>10</v>
      </c>
      <c r="B8" s="9">
        <v>3200477</v>
      </c>
      <c r="C8" s="9">
        <v>835488</v>
      </c>
      <c r="D8" s="9">
        <v>72207</v>
      </c>
      <c r="E8" s="9">
        <v>53175</v>
      </c>
      <c r="F8" s="9">
        <v>80685</v>
      </c>
      <c r="G8" s="9">
        <v>9047</v>
      </c>
      <c r="H8" s="9">
        <v>175859</v>
      </c>
      <c r="I8" s="9">
        <v>60540</v>
      </c>
      <c r="J8" s="9">
        <v>0</v>
      </c>
      <c r="K8" s="10">
        <v>18656</v>
      </c>
      <c r="L8" s="10">
        <v>1114555</v>
      </c>
      <c r="M8" s="10">
        <v>189508</v>
      </c>
      <c r="N8" s="10">
        <v>5520</v>
      </c>
      <c r="O8" s="10">
        <v>68477</v>
      </c>
      <c r="P8" s="10">
        <v>11724</v>
      </c>
      <c r="Q8" s="10">
        <v>70217</v>
      </c>
      <c r="R8" s="10">
        <v>283645</v>
      </c>
      <c r="S8" s="10">
        <v>48438</v>
      </c>
      <c r="T8" s="10">
        <v>180</v>
      </c>
      <c r="U8" s="10">
        <v>63156</v>
      </c>
      <c r="V8" s="10">
        <v>11369</v>
      </c>
      <c r="W8" s="11">
        <f>SUM(B8:V8)</f>
        <v>6372923</v>
      </c>
      <c r="Y8" s="19"/>
    </row>
    <row r="9" spans="1:25" ht="18.75" customHeight="1" x14ac:dyDescent="0.25">
      <c r="A9" s="6" t="s">
        <v>11</v>
      </c>
      <c r="B9" s="12">
        <v>4347403</v>
      </c>
      <c r="C9" s="12">
        <v>1134894</v>
      </c>
      <c r="D9" s="12">
        <v>98083</v>
      </c>
      <c r="E9" s="12">
        <v>72231</v>
      </c>
      <c r="F9" s="12">
        <v>106619</v>
      </c>
      <c r="G9" s="12">
        <v>12290</v>
      </c>
      <c r="H9" s="12">
        <v>232384</v>
      </c>
      <c r="I9" s="12">
        <v>86802</v>
      </c>
      <c r="J9" s="12">
        <v>0</v>
      </c>
      <c r="K9" s="10">
        <v>24652</v>
      </c>
      <c r="L9" s="10">
        <v>1513967</v>
      </c>
      <c r="M9" s="10">
        <v>257421</v>
      </c>
      <c r="N9" s="10">
        <v>7294</v>
      </c>
      <c r="O9" s="10">
        <v>93017</v>
      </c>
      <c r="P9" s="10">
        <v>15926</v>
      </c>
      <c r="Q9" s="10">
        <v>92786</v>
      </c>
      <c r="R9" s="10">
        <v>385292</v>
      </c>
      <c r="S9" s="10">
        <v>65796</v>
      </c>
      <c r="T9" s="10">
        <v>238</v>
      </c>
      <c r="U9" s="10">
        <v>85788</v>
      </c>
      <c r="V9" s="10">
        <v>15443</v>
      </c>
      <c r="W9" s="11">
        <f t="shared" ref="W9:W43" si="0">SUM(B9:V9)</f>
        <v>8648326</v>
      </c>
      <c r="Y9" s="19"/>
    </row>
    <row r="10" spans="1:25" ht="18.75" customHeight="1" x14ac:dyDescent="0.25">
      <c r="A10" s="6" t="s">
        <v>12</v>
      </c>
      <c r="B10" s="12">
        <v>4436104</v>
      </c>
      <c r="C10" s="12">
        <v>1158050</v>
      </c>
      <c r="D10" s="12">
        <v>100085</v>
      </c>
      <c r="E10" s="12">
        <v>73705</v>
      </c>
      <c r="F10" s="12">
        <v>114329</v>
      </c>
      <c r="G10" s="12">
        <v>12540</v>
      </c>
      <c r="H10" s="12">
        <v>249188</v>
      </c>
      <c r="I10" s="12">
        <v>134765</v>
      </c>
      <c r="J10" s="12">
        <v>222866</v>
      </c>
      <c r="K10" s="10">
        <v>26435</v>
      </c>
      <c r="L10" s="10">
        <v>1544857</v>
      </c>
      <c r="M10" s="10">
        <v>262673</v>
      </c>
      <c r="N10" s="10">
        <v>7821</v>
      </c>
      <c r="O10" s="10">
        <v>94915</v>
      </c>
      <c r="P10" s="10">
        <v>16251</v>
      </c>
      <c r="Q10" s="10">
        <v>99496</v>
      </c>
      <c r="R10" s="10">
        <v>393153</v>
      </c>
      <c r="S10" s="10">
        <v>67138</v>
      </c>
      <c r="T10" s="10">
        <v>255</v>
      </c>
      <c r="U10" s="10">
        <v>87539</v>
      </c>
      <c r="V10" s="10">
        <v>15758</v>
      </c>
      <c r="W10" s="11">
        <f t="shared" si="0"/>
        <v>9117923</v>
      </c>
      <c r="Y10" s="19"/>
    </row>
    <row r="11" spans="1:25" ht="18.75" customHeight="1" x14ac:dyDescent="0.25">
      <c r="A11" s="6" t="s">
        <v>13</v>
      </c>
      <c r="B11" s="12">
        <v>7590136</v>
      </c>
      <c r="C11" s="12">
        <v>1981413</v>
      </c>
      <c r="D11" s="12">
        <v>171244</v>
      </c>
      <c r="E11" s="12">
        <v>126108</v>
      </c>
      <c r="F11" s="12">
        <v>205672</v>
      </c>
      <c r="G11" s="12">
        <v>21456</v>
      </c>
      <c r="H11" s="12">
        <v>448278</v>
      </c>
      <c r="I11" s="12">
        <v>309044</v>
      </c>
      <c r="J11" s="12">
        <v>712635</v>
      </c>
      <c r="K11" s="10">
        <v>47555</v>
      </c>
      <c r="L11" s="10">
        <v>2643238</v>
      </c>
      <c r="M11" s="10">
        <v>449431</v>
      </c>
      <c r="N11" s="10">
        <v>14070</v>
      </c>
      <c r="O11" s="10">
        <v>162398</v>
      </c>
      <c r="P11" s="10">
        <v>27805</v>
      </c>
      <c r="Q11" s="10">
        <v>178988</v>
      </c>
      <c r="R11" s="10">
        <v>672681</v>
      </c>
      <c r="S11" s="10">
        <v>114873</v>
      </c>
      <c r="T11" s="10">
        <v>459</v>
      </c>
      <c r="U11" s="10">
        <v>149778</v>
      </c>
      <c r="V11" s="10">
        <v>26962</v>
      </c>
      <c r="W11" s="11">
        <f t="shared" si="0"/>
        <v>16054224</v>
      </c>
      <c r="Y11" s="19"/>
    </row>
    <row r="12" spans="1:25" ht="18.75" customHeight="1" x14ac:dyDescent="0.25">
      <c r="A12" s="6" t="s">
        <v>48</v>
      </c>
      <c r="B12" s="12">
        <v>3123138</v>
      </c>
      <c r="C12" s="12">
        <v>815299</v>
      </c>
      <c r="D12" s="12">
        <v>70462</v>
      </c>
      <c r="E12" s="12">
        <v>51890</v>
      </c>
      <c r="F12" s="12">
        <v>77074</v>
      </c>
      <c r="G12" s="12">
        <v>8829</v>
      </c>
      <c r="H12" s="12">
        <v>167989</v>
      </c>
      <c r="I12" s="12">
        <v>39036</v>
      </c>
      <c r="J12" s="12">
        <v>146836</v>
      </c>
      <c r="K12" s="10">
        <v>17821</v>
      </c>
      <c r="L12" s="10">
        <v>1087622</v>
      </c>
      <c r="M12" s="10">
        <v>184929</v>
      </c>
      <c r="N12" s="10">
        <v>5273</v>
      </c>
      <c r="O12" s="10">
        <v>66823</v>
      </c>
      <c r="P12" s="10">
        <v>11441</v>
      </c>
      <c r="Q12" s="10">
        <v>67075</v>
      </c>
      <c r="R12" s="10">
        <v>276790</v>
      </c>
      <c r="S12" s="10">
        <v>47267</v>
      </c>
      <c r="T12" s="10">
        <v>172</v>
      </c>
      <c r="U12" s="10">
        <v>61630</v>
      </c>
      <c r="V12" s="10">
        <v>11094</v>
      </c>
      <c r="W12" s="11">
        <f t="shared" si="0"/>
        <v>6338490</v>
      </c>
      <c r="Y12" s="19"/>
    </row>
    <row r="13" spans="1:25" ht="18.75" customHeight="1" x14ac:dyDescent="0.25">
      <c r="A13" s="6" t="s">
        <v>14</v>
      </c>
      <c r="B13" s="12">
        <v>2964753</v>
      </c>
      <c r="C13" s="12">
        <v>773952</v>
      </c>
      <c r="D13" s="12">
        <v>66889</v>
      </c>
      <c r="E13" s="12">
        <v>49258</v>
      </c>
      <c r="F13" s="12">
        <v>74769</v>
      </c>
      <c r="G13" s="12">
        <v>8381</v>
      </c>
      <c r="H13" s="12">
        <v>162964</v>
      </c>
      <c r="I13" s="12">
        <v>36191</v>
      </c>
      <c r="J13" s="12">
        <v>105612</v>
      </c>
      <c r="K13" s="10">
        <v>17288</v>
      </c>
      <c r="L13" s="10">
        <v>1032464</v>
      </c>
      <c r="M13" s="10">
        <v>175551</v>
      </c>
      <c r="N13" s="10">
        <v>5115</v>
      </c>
      <c r="O13" s="10">
        <v>63434</v>
      </c>
      <c r="P13" s="10">
        <v>10861</v>
      </c>
      <c r="Q13" s="10">
        <v>65068</v>
      </c>
      <c r="R13" s="10">
        <v>262753</v>
      </c>
      <c r="S13" s="10">
        <v>44870</v>
      </c>
      <c r="T13" s="10">
        <v>167</v>
      </c>
      <c r="U13" s="10">
        <v>58504</v>
      </c>
      <c r="V13" s="10">
        <v>10531</v>
      </c>
      <c r="W13" s="11">
        <f t="shared" si="0"/>
        <v>5989375</v>
      </c>
      <c r="Y13" s="19"/>
    </row>
    <row r="14" spans="1:25" ht="18.75" customHeight="1" x14ac:dyDescent="0.25">
      <c r="A14" s="6" t="s">
        <v>15</v>
      </c>
      <c r="B14" s="12">
        <v>13819579</v>
      </c>
      <c r="C14" s="12">
        <v>3607616</v>
      </c>
      <c r="D14" s="12">
        <v>311788</v>
      </c>
      <c r="E14" s="12">
        <v>229608</v>
      </c>
      <c r="F14" s="12">
        <v>362890</v>
      </c>
      <c r="G14" s="12">
        <v>39066</v>
      </c>
      <c r="H14" s="12">
        <v>790948</v>
      </c>
      <c r="I14" s="12">
        <v>643717</v>
      </c>
      <c r="J14" s="12">
        <v>1392121</v>
      </c>
      <c r="K14" s="10">
        <v>83908</v>
      </c>
      <c r="L14" s="10">
        <v>4812619</v>
      </c>
      <c r="M14" s="10">
        <v>818293</v>
      </c>
      <c r="N14" s="10">
        <v>24825</v>
      </c>
      <c r="O14" s="10">
        <v>295683</v>
      </c>
      <c r="P14" s="10">
        <v>50625</v>
      </c>
      <c r="Q14" s="10">
        <v>315809</v>
      </c>
      <c r="R14" s="10">
        <v>1224770</v>
      </c>
      <c r="S14" s="10">
        <v>209153</v>
      </c>
      <c r="T14" s="10">
        <v>810</v>
      </c>
      <c r="U14" s="10">
        <v>272705</v>
      </c>
      <c r="V14" s="10">
        <v>49090</v>
      </c>
      <c r="W14" s="11">
        <f t="shared" si="0"/>
        <v>29355623</v>
      </c>
      <c r="Y14" s="19"/>
    </row>
    <row r="15" spans="1:25" ht="18.75" customHeight="1" x14ac:dyDescent="0.25">
      <c r="A15" s="6" t="s">
        <v>16</v>
      </c>
      <c r="B15" s="12">
        <v>29762228</v>
      </c>
      <c r="C15" s="12">
        <v>7769461</v>
      </c>
      <c r="D15" s="12">
        <v>671476</v>
      </c>
      <c r="E15" s="12">
        <v>494491</v>
      </c>
      <c r="F15" s="12">
        <v>772669</v>
      </c>
      <c r="G15" s="12">
        <v>84134</v>
      </c>
      <c r="H15" s="12">
        <v>1684093</v>
      </c>
      <c r="I15" s="12">
        <v>1302020</v>
      </c>
      <c r="J15" s="12">
        <v>7666</v>
      </c>
      <c r="K15" s="10">
        <v>178657</v>
      </c>
      <c r="L15" s="10">
        <v>10364588</v>
      </c>
      <c r="M15" s="10">
        <v>1762297</v>
      </c>
      <c r="N15" s="10">
        <v>52858</v>
      </c>
      <c r="O15" s="10">
        <v>636791</v>
      </c>
      <c r="P15" s="10">
        <v>109028</v>
      </c>
      <c r="Q15" s="10">
        <v>672424</v>
      </c>
      <c r="R15" s="10">
        <v>2637700</v>
      </c>
      <c r="S15" s="10">
        <v>450438</v>
      </c>
      <c r="T15" s="10">
        <v>1726</v>
      </c>
      <c r="U15" s="10">
        <v>587305</v>
      </c>
      <c r="V15" s="10">
        <v>105722</v>
      </c>
      <c r="W15" s="11">
        <f t="shared" si="0"/>
        <v>60107772</v>
      </c>
      <c r="Y15" s="19"/>
    </row>
    <row r="16" spans="1:25" ht="18.75" customHeight="1" x14ac:dyDescent="0.25">
      <c r="A16" s="6" t="s">
        <v>17</v>
      </c>
      <c r="B16" s="12">
        <v>8948912</v>
      </c>
      <c r="C16" s="12">
        <v>2336123</v>
      </c>
      <c r="D16" s="12">
        <v>201900</v>
      </c>
      <c r="E16" s="12">
        <v>148684</v>
      </c>
      <c r="F16" s="12">
        <v>233579</v>
      </c>
      <c r="G16" s="12">
        <v>25298</v>
      </c>
      <c r="H16" s="12">
        <v>509104</v>
      </c>
      <c r="I16" s="12">
        <v>368280</v>
      </c>
      <c r="J16" s="12">
        <v>962970</v>
      </c>
      <c r="K16" s="10">
        <v>54008</v>
      </c>
      <c r="L16" s="10">
        <v>3116426</v>
      </c>
      <c r="M16" s="10">
        <v>529888</v>
      </c>
      <c r="N16" s="10">
        <v>15979</v>
      </c>
      <c r="O16" s="10">
        <v>191471</v>
      </c>
      <c r="P16" s="10">
        <v>32782</v>
      </c>
      <c r="Q16" s="10">
        <v>203275</v>
      </c>
      <c r="R16" s="10">
        <v>793104</v>
      </c>
      <c r="S16" s="10">
        <v>135438</v>
      </c>
      <c r="T16" s="10">
        <v>522</v>
      </c>
      <c r="U16" s="10">
        <v>176591</v>
      </c>
      <c r="V16" s="10">
        <v>31789</v>
      </c>
      <c r="W16" s="11">
        <f t="shared" si="0"/>
        <v>19016123</v>
      </c>
      <c r="Y16" s="19"/>
    </row>
    <row r="17" spans="1:25" ht="18.75" customHeight="1" x14ac:dyDescent="0.25">
      <c r="A17" s="6" t="s">
        <v>49</v>
      </c>
      <c r="B17" s="12">
        <v>2851665</v>
      </c>
      <c r="C17" s="12">
        <v>744430</v>
      </c>
      <c r="D17" s="12">
        <v>64337</v>
      </c>
      <c r="E17" s="12">
        <v>47380</v>
      </c>
      <c r="F17" s="12">
        <v>69942</v>
      </c>
      <c r="G17" s="12">
        <v>8061</v>
      </c>
      <c r="H17" s="12">
        <v>152445</v>
      </c>
      <c r="I17" s="12">
        <v>27022</v>
      </c>
      <c r="J17" s="12">
        <v>112748</v>
      </c>
      <c r="K17" s="10">
        <v>16172</v>
      </c>
      <c r="L17" s="10">
        <v>993082</v>
      </c>
      <c r="M17" s="10">
        <v>168854</v>
      </c>
      <c r="N17" s="10">
        <v>4785</v>
      </c>
      <c r="O17" s="10">
        <v>61014</v>
      </c>
      <c r="P17" s="10">
        <v>10446</v>
      </c>
      <c r="Q17" s="10">
        <v>60868</v>
      </c>
      <c r="R17" s="10">
        <v>252731</v>
      </c>
      <c r="S17" s="10">
        <v>43159</v>
      </c>
      <c r="T17" s="10">
        <v>156</v>
      </c>
      <c r="U17" s="10">
        <v>56272</v>
      </c>
      <c r="V17" s="10">
        <v>10130</v>
      </c>
      <c r="W17" s="11">
        <f t="shared" si="0"/>
        <v>5755699</v>
      </c>
      <c r="Y17" s="19"/>
    </row>
    <row r="18" spans="1:25" ht="18.75" customHeight="1" x14ac:dyDescent="0.25">
      <c r="A18" s="6" t="s">
        <v>18</v>
      </c>
      <c r="B18" s="12">
        <v>3447078</v>
      </c>
      <c r="C18" s="12">
        <v>899863</v>
      </c>
      <c r="D18" s="12">
        <v>77771</v>
      </c>
      <c r="E18" s="12">
        <v>57272</v>
      </c>
      <c r="F18" s="12">
        <v>87601</v>
      </c>
      <c r="G18" s="12">
        <v>9745</v>
      </c>
      <c r="H18" s="12">
        <v>190933</v>
      </c>
      <c r="I18" s="12">
        <v>84336</v>
      </c>
      <c r="J18" s="12">
        <v>1451</v>
      </c>
      <c r="K18" s="10">
        <v>20255</v>
      </c>
      <c r="L18" s="10">
        <v>1200433</v>
      </c>
      <c r="M18" s="10">
        <v>204110</v>
      </c>
      <c r="N18" s="10">
        <v>5993</v>
      </c>
      <c r="O18" s="10">
        <v>73754</v>
      </c>
      <c r="P18" s="10">
        <v>12628</v>
      </c>
      <c r="Q18" s="10">
        <v>76236</v>
      </c>
      <c r="R18" s="10">
        <v>305500</v>
      </c>
      <c r="S18" s="10">
        <v>52170</v>
      </c>
      <c r="T18" s="10">
        <v>196</v>
      </c>
      <c r="U18" s="10">
        <v>68022</v>
      </c>
      <c r="V18" s="10">
        <v>12245</v>
      </c>
      <c r="W18" s="11">
        <f t="shared" si="0"/>
        <v>6887592</v>
      </c>
      <c r="Y18" s="19"/>
    </row>
    <row r="19" spans="1:25" ht="18.75" customHeight="1" x14ac:dyDescent="0.25">
      <c r="A19" s="6" t="s">
        <v>19</v>
      </c>
      <c r="B19" s="12">
        <v>3193325</v>
      </c>
      <c r="C19" s="12">
        <v>833621</v>
      </c>
      <c r="D19" s="12">
        <v>72046</v>
      </c>
      <c r="E19" s="12">
        <v>53056</v>
      </c>
      <c r="F19" s="12">
        <v>81215</v>
      </c>
      <c r="G19" s="12">
        <v>9027</v>
      </c>
      <c r="H19" s="12">
        <v>177015</v>
      </c>
      <c r="I19" s="12">
        <v>63306</v>
      </c>
      <c r="J19" s="12">
        <v>328834</v>
      </c>
      <c r="K19" s="10">
        <v>18779</v>
      </c>
      <c r="L19" s="10">
        <v>1112064</v>
      </c>
      <c r="M19" s="10">
        <v>189085</v>
      </c>
      <c r="N19" s="10">
        <v>5556</v>
      </c>
      <c r="O19" s="10">
        <v>68324</v>
      </c>
      <c r="P19" s="10">
        <v>11698</v>
      </c>
      <c r="Q19" s="10">
        <v>70679</v>
      </c>
      <c r="R19" s="10">
        <v>283011</v>
      </c>
      <c r="S19" s="10">
        <v>48330</v>
      </c>
      <c r="T19" s="10">
        <v>181</v>
      </c>
      <c r="U19" s="10">
        <v>63015</v>
      </c>
      <c r="V19" s="10">
        <v>11343</v>
      </c>
      <c r="W19" s="11">
        <f t="shared" si="0"/>
        <v>6693510</v>
      </c>
      <c r="Y19" s="19"/>
    </row>
    <row r="20" spans="1:25" ht="18.75" customHeight="1" x14ac:dyDescent="0.25">
      <c r="A20" s="6" t="s">
        <v>20</v>
      </c>
      <c r="B20" s="12">
        <v>16229664</v>
      </c>
      <c r="C20" s="12">
        <v>4236771</v>
      </c>
      <c r="D20" s="12">
        <v>366163</v>
      </c>
      <c r="E20" s="12">
        <v>269651</v>
      </c>
      <c r="F20" s="12">
        <v>427018</v>
      </c>
      <c r="G20" s="12">
        <v>45879</v>
      </c>
      <c r="H20" s="12">
        <v>930720</v>
      </c>
      <c r="I20" s="12">
        <v>740864</v>
      </c>
      <c r="J20" s="12">
        <v>2659936</v>
      </c>
      <c r="K20" s="10">
        <v>98735</v>
      </c>
      <c r="L20" s="10">
        <v>5651922</v>
      </c>
      <c r="M20" s="10">
        <v>961000</v>
      </c>
      <c r="N20" s="10">
        <v>29212</v>
      </c>
      <c r="O20" s="10">
        <v>347249</v>
      </c>
      <c r="P20" s="10">
        <v>59454</v>
      </c>
      <c r="Q20" s="10">
        <v>371618</v>
      </c>
      <c r="R20" s="10">
        <v>1438366</v>
      </c>
      <c r="S20" s="10">
        <v>245629</v>
      </c>
      <c r="T20" s="10">
        <v>954</v>
      </c>
      <c r="U20" s="10">
        <v>320264</v>
      </c>
      <c r="V20" s="10">
        <v>57651</v>
      </c>
      <c r="W20" s="11">
        <f t="shared" si="0"/>
        <v>35488720</v>
      </c>
      <c r="Y20" s="19"/>
    </row>
    <row r="21" spans="1:25" ht="18.75" customHeight="1" x14ac:dyDescent="0.25">
      <c r="A21" s="6" t="s">
        <v>21</v>
      </c>
      <c r="B21" s="12">
        <v>5493483</v>
      </c>
      <c r="C21" s="12">
        <v>1434079</v>
      </c>
      <c r="D21" s="12">
        <v>123940</v>
      </c>
      <c r="E21" s="12">
        <v>91273</v>
      </c>
      <c r="F21" s="12">
        <v>140521</v>
      </c>
      <c r="G21" s="12">
        <v>15529</v>
      </c>
      <c r="H21" s="12">
        <v>306278</v>
      </c>
      <c r="I21" s="12">
        <v>198436</v>
      </c>
      <c r="J21" s="12">
        <v>367547</v>
      </c>
      <c r="K21" s="10">
        <v>32491</v>
      </c>
      <c r="L21" s="10">
        <v>1913086</v>
      </c>
      <c r="M21" s="10">
        <v>325283</v>
      </c>
      <c r="N21" s="10">
        <v>9613</v>
      </c>
      <c r="O21" s="10">
        <v>117538</v>
      </c>
      <c r="P21" s="10">
        <v>20124</v>
      </c>
      <c r="Q21" s="10">
        <v>122290</v>
      </c>
      <c r="R21" s="10">
        <v>486864</v>
      </c>
      <c r="S21" s="10">
        <v>83141</v>
      </c>
      <c r="T21" s="10">
        <v>314</v>
      </c>
      <c r="U21" s="10">
        <v>108404</v>
      </c>
      <c r="V21" s="10">
        <v>19514</v>
      </c>
      <c r="W21" s="11">
        <f t="shared" si="0"/>
        <v>11409748</v>
      </c>
      <c r="Y21" s="19"/>
    </row>
    <row r="22" spans="1:25" ht="18.75" customHeight="1" x14ac:dyDescent="0.25">
      <c r="A22" s="6" t="s">
        <v>22</v>
      </c>
      <c r="B22" s="12">
        <v>3115936</v>
      </c>
      <c r="C22" s="12">
        <v>813418</v>
      </c>
      <c r="D22" s="12">
        <v>70300</v>
      </c>
      <c r="E22" s="12">
        <v>51770</v>
      </c>
      <c r="F22" s="12">
        <v>78566</v>
      </c>
      <c r="G22" s="12">
        <v>8808</v>
      </c>
      <c r="H22" s="12">
        <v>171240</v>
      </c>
      <c r="I22" s="12">
        <v>57430</v>
      </c>
      <c r="J22" s="12">
        <v>14681</v>
      </c>
      <c r="K22" s="10">
        <v>18166</v>
      </c>
      <c r="L22" s="10">
        <v>1085113</v>
      </c>
      <c r="M22" s="10">
        <v>184503</v>
      </c>
      <c r="N22" s="10">
        <v>5375</v>
      </c>
      <c r="O22" s="10">
        <v>66668</v>
      </c>
      <c r="P22" s="10">
        <v>11415</v>
      </c>
      <c r="Q22" s="10">
        <v>68373</v>
      </c>
      <c r="R22" s="10">
        <v>276152</v>
      </c>
      <c r="S22" s="10">
        <v>47158</v>
      </c>
      <c r="T22" s="10">
        <v>175</v>
      </c>
      <c r="U22" s="10">
        <v>61487</v>
      </c>
      <c r="V22" s="10">
        <v>11069</v>
      </c>
      <c r="W22" s="11">
        <f t="shared" si="0"/>
        <v>6217803</v>
      </c>
      <c r="Y22" s="19"/>
    </row>
    <row r="23" spans="1:25" ht="18.75" customHeight="1" x14ac:dyDescent="0.25">
      <c r="A23" s="6" t="s">
        <v>23</v>
      </c>
      <c r="B23" s="12">
        <v>2879745</v>
      </c>
      <c r="C23" s="12">
        <v>751760</v>
      </c>
      <c r="D23" s="12">
        <v>64971</v>
      </c>
      <c r="E23" s="12">
        <v>47846</v>
      </c>
      <c r="F23" s="12">
        <v>72484</v>
      </c>
      <c r="G23" s="12">
        <v>8141</v>
      </c>
      <c r="H23" s="12">
        <v>157986</v>
      </c>
      <c r="I23" s="12">
        <v>33208</v>
      </c>
      <c r="J23" s="12">
        <v>135819</v>
      </c>
      <c r="K23" s="10">
        <v>16760</v>
      </c>
      <c r="L23" s="10">
        <v>1002861</v>
      </c>
      <c r="M23" s="10">
        <v>170517</v>
      </c>
      <c r="N23" s="10">
        <v>4959</v>
      </c>
      <c r="O23" s="10">
        <v>61615</v>
      </c>
      <c r="P23" s="10">
        <v>10549</v>
      </c>
      <c r="Q23" s="10">
        <v>63081</v>
      </c>
      <c r="R23" s="10">
        <v>255220</v>
      </c>
      <c r="S23" s="10">
        <v>43584</v>
      </c>
      <c r="T23" s="10">
        <v>162</v>
      </c>
      <c r="U23" s="10">
        <v>56827</v>
      </c>
      <c r="V23" s="10">
        <v>10229</v>
      </c>
      <c r="W23" s="11">
        <f t="shared" si="0"/>
        <v>5848324</v>
      </c>
      <c r="Y23" s="19"/>
    </row>
    <row r="24" spans="1:25" ht="18.75" customHeight="1" x14ac:dyDescent="0.25">
      <c r="A24" s="6" t="s">
        <v>24</v>
      </c>
      <c r="B24" s="12">
        <v>3014045</v>
      </c>
      <c r="C24" s="12">
        <v>786820</v>
      </c>
      <c r="D24" s="12">
        <v>68001</v>
      </c>
      <c r="E24" s="12">
        <v>50077</v>
      </c>
      <c r="F24" s="12">
        <v>75538</v>
      </c>
      <c r="G24" s="12">
        <v>8520</v>
      </c>
      <c r="H24" s="12">
        <v>164642</v>
      </c>
      <c r="I24" s="12">
        <v>54362</v>
      </c>
      <c r="J24" s="12">
        <v>1496</v>
      </c>
      <c r="K24" s="10">
        <v>17466</v>
      </c>
      <c r="L24" s="10">
        <v>1049630</v>
      </c>
      <c r="M24" s="10">
        <v>178469</v>
      </c>
      <c r="N24" s="10">
        <v>5168</v>
      </c>
      <c r="O24" s="10">
        <v>64488</v>
      </c>
      <c r="P24" s="10">
        <v>11041</v>
      </c>
      <c r="Q24" s="10">
        <v>65738</v>
      </c>
      <c r="R24" s="10">
        <v>267122</v>
      </c>
      <c r="S24" s="10">
        <v>45616</v>
      </c>
      <c r="T24" s="10">
        <v>169</v>
      </c>
      <c r="U24" s="10">
        <v>59477</v>
      </c>
      <c r="V24" s="10">
        <v>10707</v>
      </c>
      <c r="W24" s="11">
        <f t="shared" si="0"/>
        <v>5998592</v>
      </c>
      <c r="Y24" s="19"/>
    </row>
    <row r="25" spans="1:25" ht="18.75" customHeight="1" x14ac:dyDescent="0.25">
      <c r="A25" s="6" t="s">
        <v>25</v>
      </c>
      <c r="B25" s="12">
        <v>3266780</v>
      </c>
      <c r="C25" s="12">
        <v>852796</v>
      </c>
      <c r="D25" s="12">
        <v>73703</v>
      </c>
      <c r="E25" s="12">
        <v>54277</v>
      </c>
      <c r="F25" s="12">
        <v>83306</v>
      </c>
      <c r="G25" s="12">
        <v>9235</v>
      </c>
      <c r="H25" s="12">
        <v>181573</v>
      </c>
      <c r="I25" s="12">
        <v>66117</v>
      </c>
      <c r="J25" s="12">
        <v>428633</v>
      </c>
      <c r="K25" s="10">
        <v>19262</v>
      </c>
      <c r="L25" s="10">
        <v>1137644</v>
      </c>
      <c r="M25" s="10">
        <v>193434</v>
      </c>
      <c r="N25" s="10">
        <v>5699</v>
      </c>
      <c r="O25" s="10">
        <v>69896</v>
      </c>
      <c r="P25" s="10">
        <v>11967</v>
      </c>
      <c r="Q25" s="10">
        <v>72498</v>
      </c>
      <c r="R25" s="10">
        <v>289521</v>
      </c>
      <c r="S25" s="10">
        <v>49441</v>
      </c>
      <c r="T25" s="10">
        <v>186</v>
      </c>
      <c r="U25" s="10">
        <v>64464</v>
      </c>
      <c r="V25" s="10">
        <v>11604</v>
      </c>
      <c r="W25" s="11">
        <f t="shared" si="0"/>
        <v>6942036</v>
      </c>
      <c r="Y25" s="19"/>
    </row>
    <row r="26" spans="1:25" ht="18.75" customHeight="1" x14ac:dyDescent="0.25">
      <c r="A26" s="6" t="s">
        <v>26</v>
      </c>
      <c r="B26" s="12">
        <v>4200527</v>
      </c>
      <c r="C26" s="12">
        <v>1096552</v>
      </c>
      <c r="D26" s="12">
        <v>94770</v>
      </c>
      <c r="E26" s="12">
        <v>69791</v>
      </c>
      <c r="F26" s="12">
        <v>107653</v>
      </c>
      <c r="G26" s="12">
        <v>11874</v>
      </c>
      <c r="H26" s="12">
        <v>234638</v>
      </c>
      <c r="I26" s="12">
        <v>137669</v>
      </c>
      <c r="J26" s="12">
        <v>0</v>
      </c>
      <c r="K26" s="10">
        <v>24892</v>
      </c>
      <c r="L26" s="10">
        <v>1462818</v>
      </c>
      <c r="M26" s="10">
        <v>248724</v>
      </c>
      <c r="N26" s="10">
        <v>7364</v>
      </c>
      <c r="O26" s="10">
        <v>89874</v>
      </c>
      <c r="P26" s="10">
        <v>15388</v>
      </c>
      <c r="Q26" s="10">
        <v>93686</v>
      </c>
      <c r="R26" s="10">
        <v>372275</v>
      </c>
      <c r="S26" s="10">
        <v>63573</v>
      </c>
      <c r="T26" s="10">
        <v>240</v>
      </c>
      <c r="U26" s="10">
        <v>82890</v>
      </c>
      <c r="V26" s="10">
        <v>14921</v>
      </c>
      <c r="W26" s="11">
        <f t="shared" si="0"/>
        <v>8430119</v>
      </c>
      <c r="Y26" s="19"/>
    </row>
    <row r="27" spans="1:25" ht="18.75" customHeight="1" x14ac:dyDescent="0.25">
      <c r="A27" s="6" t="s">
        <v>27</v>
      </c>
      <c r="B27" s="12">
        <v>9835012</v>
      </c>
      <c r="C27" s="12">
        <v>2567440</v>
      </c>
      <c r="D27" s="12">
        <v>221891</v>
      </c>
      <c r="E27" s="12">
        <v>163406</v>
      </c>
      <c r="F27" s="12">
        <v>257458</v>
      </c>
      <c r="G27" s="12">
        <v>27802</v>
      </c>
      <c r="H27" s="12">
        <v>561150</v>
      </c>
      <c r="I27" s="12">
        <v>420605</v>
      </c>
      <c r="J27" s="12">
        <v>929664</v>
      </c>
      <c r="K27" s="10">
        <v>59529</v>
      </c>
      <c r="L27" s="10">
        <v>3425007</v>
      </c>
      <c r="M27" s="10">
        <v>582356</v>
      </c>
      <c r="N27" s="10">
        <v>17613</v>
      </c>
      <c r="O27" s="10">
        <v>210429</v>
      </c>
      <c r="P27" s="10">
        <v>36028</v>
      </c>
      <c r="Q27" s="10">
        <v>224056</v>
      </c>
      <c r="R27" s="10">
        <v>871635</v>
      </c>
      <c r="S27" s="10">
        <v>148849</v>
      </c>
      <c r="T27" s="10">
        <v>575</v>
      </c>
      <c r="U27" s="10">
        <v>194076</v>
      </c>
      <c r="V27" s="10">
        <v>34936</v>
      </c>
      <c r="W27" s="11">
        <f t="shared" si="0"/>
        <v>20789517</v>
      </c>
      <c r="Y27" s="19"/>
    </row>
    <row r="28" spans="1:25" ht="18.75" customHeight="1" x14ac:dyDescent="0.25">
      <c r="A28" s="6" t="s">
        <v>28</v>
      </c>
      <c r="B28" s="12">
        <v>3126827</v>
      </c>
      <c r="C28" s="12">
        <v>816261</v>
      </c>
      <c r="D28" s="12">
        <v>70545</v>
      </c>
      <c r="E28" s="12">
        <v>51951</v>
      </c>
      <c r="F28" s="12">
        <v>79265</v>
      </c>
      <c r="G28" s="12">
        <v>8839</v>
      </c>
      <c r="H28" s="12">
        <v>172764</v>
      </c>
      <c r="I28" s="12">
        <v>57017</v>
      </c>
      <c r="J28" s="12">
        <v>0</v>
      </c>
      <c r="K28" s="10">
        <v>18328</v>
      </c>
      <c r="L28" s="10">
        <v>1088906</v>
      </c>
      <c r="M28" s="10">
        <v>185147</v>
      </c>
      <c r="N28" s="10">
        <v>5422</v>
      </c>
      <c r="O28" s="10">
        <v>66901</v>
      </c>
      <c r="P28" s="10">
        <v>11454</v>
      </c>
      <c r="Q28" s="10">
        <v>68981</v>
      </c>
      <c r="R28" s="10">
        <v>277117</v>
      </c>
      <c r="S28" s="10">
        <v>47323</v>
      </c>
      <c r="T28" s="10">
        <v>177</v>
      </c>
      <c r="U28" s="10">
        <v>61702</v>
      </c>
      <c r="V28" s="10">
        <v>11107</v>
      </c>
      <c r="W28" s="11">
        <f t="shared" si="0"/>
        <v>6226034</v>
      </c>
      <c r="Y28" s="19"/>
    </row>
    <row r="29" spans="1:25" ht="18.75" customHeight="1" x14ac:dyDescent="0.25">
      <c r="A29" s="6" t="s">
        <v>29</v>
      </c>
      <c r="B29" s="12">
        <v>3708953</v>
      </c>
      <c r="C29" s="12">
        <v>968226</v>
      </c>
      <c r="D29" s="12">
        <v>83679</v>
      </c>
      <c r="E29" s="12">
        <v>61623</v>
      </c>
      <c r="F29" s="12">
        <v>94972</v>
      </c>
      <c r="G29" s="12">
        <v>10485</v>
      </c>
      <c r="H29" s="12">
        <v>206998</v>
      </c>
      <c r="I29" s="12">
        <v>96744</v>
      </c>
      <c r="J29" s="12">
        <v>0</v>
      </c>
      <c r="K29" s="10">
        <v>21959</v>
      </c>
      <c r="L29" s="10">
        <v>1291629</v>
      </c>
      <c r="M29" s="10">
        <v>219617</v>
      </c>
      <c r="N29" s="10">
        <v>6497</v>
      </c>
      <c r="O29" s="10">
        <v>79357</v>
      </c>
      <c r="P29" s="10">
        <v>13587</v>
      </c>
      <c r="Q29" s="10">
        <v>82650</v>
      </c>
      <c r="R29" s="10">
        <v>328709</v>
      </c>
      <c r="S29" s="10">
        <v>56133</v>
      </c>
      <c r="T29" s="10">
        <v>212</v>
      </c>
      <c r="U29" s="10">
        <v>73190</v>
      </c>
      <c r="V29" s="10">
        <v>13175</v>
      </c>
      <c r="W29" s="11">
        <f t="shared" si="0"/>
        <v>7418395</v>
      </c>
      <c r="Y29" s="19"/>
    </row>
    <row r="30" spans="1:25" ht="18.75" customHeight="1" x14ac:dyDescent="0.25">
      <c r="A30" s="6" t="s">
        <v>30</v>
      </c>
      <c r="B30" s="12">
        <v>5346572</v>
      </c>
      <c r="C30" s="12">
        <v>1395728</v>
      </c>
      <c r="D30" s="12">
        <v>120626</v>
      </c>
      <c r="E30" s="12">
        <v>88832</v>
      </c>
      <c r="F30" s="12">
        <v>137655</v>
      </c>
      <c r="G30" s="12">
        <v>15114</v>
      </c>
      <c r="H30" s="12">
        <v>300031</v>
      </c>
      <c r="I30" s="12">
        <v>189164</v>
      </c>
      <c r="J30" s="12">
        <v>0</v>
      </c>
      <c r="K30" s="10">
        <v>31829</v>
      </c>
      <c r="L30" s="10">
        <v>1861924</v>
      </c>
      <c r="M30" s="10">
        <v>316584</v>
      </c>
      <c r="N30" s="10">
        <v>9417</v>
      </c>
      <c r="O30" s="10">
        <v>114395</v>
      </c>
      <c r="P30" s="10">
        <v>19586</v>
      </c>
      <c r="Q30" s="10">
        <v>119796</v>
      </c>
      <c r="R30" s="10">
        <v>473844</v>
      </c>
      <c r="S30" s="10">
        <v>80918</v>
      </c>
      <c r="T30" s="10">
        <v>307</v>
      </c>
      <c r="U30" s="10">
        <v>105505</v>
      </c>
      <c r="V30" s="10">
        <v>18992</v>
      </c>
      <c r="W30" s="11">
        <f t="shared" si="0"/>
        <v>10746819</v>
      </c>
      <c r="Y30" s="19"/>
    </row>
    <row r="31" spans="1:25" ht="18.75" customHeight="1" x14ac:dyDescent="0.25">
      <c r="A31" s="6" t="s">
        <v>31</v>
      </c>
      <c r="B31" s="12">
        <v>2829075</v>
      </c>
      <c r="C31" s="12">
        <v>738533</v>
      </c>
      <c r="D31" s="12">
        <v>63828</v>
      </c>
      <c r="E31" s="12">
        <v>47004</v>
      </c>
      <c r="F31" s="12">
        <v>70848</v>
      </c>
      <c r="G31" s="12">
        <v>7998</v>
      </c>
      <c r="H31" s="12">
        <v>154418</v>
      </c>
      <c r="I31" s="12">
        <v>26204</v>
      </c>
      <c r="J31" s="12">
        <v>0</v>
      </c>
      <c r="K31" s="10">
        <v>16381</v>
      </c>
      <c r="L31" s="10">
        <v>985215</v>
      </c>
      <c r="M31" s="10">
        <v>167517</v>
      </c>
      <c r="N31" s="10">
        <v>4847</v>
      </c>
      <c r="O31" s="10">
        <v>60531</v>
      </c>
      <c r="P31" s="10">
        <v>10364</v>
      </c>
      <c r="Q31" s="10">
        <v>61656</v>
      </c>
      <c r="R31" s="10">
        <v>250729</v>
      </c>
      <c r="S31" s="10">
        <v>42817</v>
      </c>
      <c r="T31" s="10">
        <v>158</v>
      </c>
      <c r="U31" s="10">
        <v>55827</v>
      </c>
      <c r="V31" s="10">
        <v>10050</v>
      </c>
      <c r="W31" s="11">
        <f t="shared" si="0"/>
        <v>5604000</v>
      </c>
      <c r="Y31" s="19"/>
    </row>
    <row r="32" spans="1:25" ht="18.75" customHeight="1" x14ac:dyDescent="0.25">
      <c r="A32" s="6" t="s">
        <v>32</v>
      </c>
      <c r="B32" s="12">
        <v>3003953</v>
      </c>
      <c r="C32" s="12">
        <v>784185</v>
      </c>
      <c r="D32" s="12">
        <v>67773</v>
      </c>
      <c r="E32" s="12">
        <v>49910</v>
      </c>
      <c r="F32" s="12">
        <v>75658</v>
      </c>
      <c r="G32" s="12">
        <v>8492</v>
      </c>
      <c r="H32" s="12">
        <v>164903</v>
      </c>
      <c r="I32" s="12">
        <v>51097</v>
      </c>
      <c r="J32" s="12">
        <v>0</v>
      </c>
      <c r="K32" s="10">
        <v>17494</v>
      </c>
      <c r="L32" s="10">
        <v>1046116</v>
      </c>
      <c r="M32" s="10">
        <v>177872</v>
      </c>
      <c r="N32" s="10">
        <v>5176</v>
      </c>
      <c r="O32" s="10">
        <v>64272</v>
      </c>
      <c r="P32" s="10">
        <v>11004</v>
      </c>
      <c r="Q32" s="10">
        <v>65843</v>
      </c>
      <c r="R32" s="10">
        <v>266228</v>
      </c>
      <c r="S32" s="10">
        <v>45464</v>
      </c>
      <c r="T32" s="10">
        <v>169</v>
      </c>
      <c r="U32" s="10">
        <v>59278</v>
      </c>
      <c r="V32" s="10">
        <v>10671</v>
      </c>
      <c r="W32" s="11">
        <f t="shared" si="0"/>
        <v>5975558</v>
      </c>
      <c r="Y32" s="19"/>
    </row>
    <row r="33" spans="1:25" ht="18.75" customHeight="1" x14ac:dyDescent="0.25">
      <c r="A33" s="6" t="s">
        <v>33</v>
      </c>
      <c r="B33" s="12">
        <v>3084542</v>
      </c>
      <c r="C33" s="12">
        <v>805223</v>
      </c>
      <c r="D33" s="12">
        <v>69591</v>
      </c>
      <c r="E33" s="12">
        <v>51249</v>
      </c>
      <c r="F33" s="12">
        <v>76825</v>
      </c>
      <c r="G33" s="12">
        <v>8720</v>
      </c>
      <c r="H33" s="12">
        <v>167446</v>
      </c>
      <c r="I33" s="12">
        <v>27325</v>
      </c>
      <c r="J33" s="12">
        <v>266919</v>
      </c>
      <c r="K33" s="10">
        <v>17764</v>
      </c>
      <c r="L33" s="10">
        <v>1074181</v>
      </c>
      <c r="M33" s="10">
        <v>182644</v>
      </c>
      <c r="N33" s="10">
        <v>5256</v>
      </c>
      <c r="O33" s="10">
        <v>65997</v>
      </c>
      <c r="P33" s="10">
        <v>11300</v>
      </c>
      <c r="Q33" s="10">
        <v>66858</v>
      </c>
      <c r="R33" s="10">
        <v>273370</v>
      </c>
      <c r="S33" s="10">
        <v>46683</v>
      </c>
      <c r="T33" s="10">
        <v>172</v>
      </c>
      <c r="U33" s="10">
        <v>60868</v>
      </c>
      <c r="V33" s="10">
        <v>10957</v>
      </c>
      <c r="W33" s="11">
        <f t="shared" si="0"/>
        <v>6373890</v>
      </c>
      <c r="Y33" s="19"/>
    </row>
    <row r="34" spans="1:25" ht="18.75" customHeight="1" x14ac:dyDescent="0.25">
      <c r="A34" s="6" t="s">
        <v>34</v>
      </c>
      <c r="B34" s="12">
        <v>5038127</v>
      </c>
      <c r="C34" s="12">
        <v>1315208</v>
      </c>
      <c r="D34" s="12">
        <v>113667</v>
      </c>
      <c r="E34" s="12">
        <v>83707</v>
      </c>
      <c r="F34" s="12">
        <v>130208</v>
      </c>
      <c r="G34" s="12">
        <v>14242</v>
      </c>
      <c r="H34" s="12">
        <v>283799</v>
      </c>
      <c r="I34" s="12">
        <v>180261</v>
      </c>
      <c r="J34" s="12">
        <v>319201</v>
      </c>
      <c r="K34" s="10">
        <v>30107</v>
      </c>
      <c r="L34" s="10">
        <v>1754510</v>
      </c>
      <c r="M34" s="10">
        <v>298320</v>
      </c>
      <c r="N34" s="10">
        <v>8907</v>
      </c>
      <c r="O34" s="10">
        <v>107796</v>
      </c>
      <c r="P34" s="10">
        <v>18456</v>
      </c>
      <c r="Q34" s="10">
        <v>113315</v>
      </c>
      <c r="R34" s="10">
        <v>446508</v>
      </c>
      <c r="S34" s="10">
        <v>76250</v>
      </c>
      <c r="T34" s="10">
        <v>291</v>
      </c>
      <c r="U34" s="10">
        <v>99418</v>
      </c>
      <c r="V34" s="10">
        <v>17897</v>
      </c>
      <c r="W34" s="11">
        <f t="shared" si="0"/>
        <v>10450195</v>
      </c>
      <c r="Y34" s="19"/>
    </row>
    <row r="35" spans="1:25" ht="18.75" customHeight="1" x14ac:dyDescent="0.25">
      <c r="A35" s="6" t="s">
        <v>35</v>
      </c>
      <c r="B35" s="12">
        <v>3900763</v>
      </c>
      <c r="C35" s="12">
        <v>1018298</v>
      </c>
      <c r="D35" s="12">
        <v>88006</v>
      </c>
      <c r="E35" s="12">
        <v>64810</v>
      </c>
      <c r="F35" s="12">
        <v>100303</v>
      </c>
      <c r="G35" s="12">
        <v>11027</v>
      </c>
      <c r="H35" s="12">
        <v>218618</v>
      </c>
      <c r="I35" s="12">
        <v>116240</v>
      </c>
      <c r="J35" s="12">
        <v>385968</v>
      </c>
      <c r="K35" s="10">
        <v>23192</v>
      </c>
      <c r="L35" s="10">
        <v>1358427</v>
      </c>
      <c r="M35" s="10">
        <v>230974</v>
      </c>
      <c r="N35" s="10">
        <v>6862</v>
      </c>
      <c r="O35" s="10">
        <v>83461</v>
      </c>
      <c r="P35" s="10">
        <v>14290</v>
      </c>
      <c r="Q35" s="10">
        <v>87290</v>
      </c>
      <c r="R35" s="10">
        <v>345708</v>
      </c>
      <c r="S35" s="10">
        <v>59036</v>
      </c>
      <c r="T35" s="10">
        <v>224</v>
      </c>
      <c r="U35" s="10">
        <v>76975</v>
      </c>
      <c r="V35" s="10">
        <v>13856</v>
      </c>
      <c r="W35" s="11">
        <f t="shared" si="0"/>
        <v>8204328</v>
      </c>
      <c r="Y35" s="19"/>
    </row>
    <row r="36" spans="1:25" ht="18.75" customHeight="1" x14ac:dyDescent="0.25">
      <c r="A36" s="6" t="s">
        <v>36</v>
      </c>
      <c r="B36" s="12">
        <v>3372156</v>
      </c>
      <c r="C36" s="12">
        <v>880305</v>
      </c>
      <c r="D36" s="12">
        <v>76080</v>
      </c>
      <c r="E36" s="12">
        <v>56027</v>
      </c>
      <c r="F36" s="12">
        <v>84359</v>
      </c>
      <c r="G36" s="12">
        <v>9533</v>
      </c>
      <c r="H36" s="12">
        <v>183868</v>
      </c>
      <c r="I36" s="12">
        <v>66767</v>
      </c>
      <c r="J36" s="12">
        <v>452572</v>
      </c>
      <c r="K36" s="10">
        <v>19506</v>
      </c>
      <c r="L36" s="10">
        <v>1174341</v>
      </c>
      <c r="M36" s="10">
        <v>199674</v>
      </c>
      <c r="N36" s="10">
        <v>5771</v>
      </c>
      <c r="O36" s="10">
        <v>72151</v>
      </c>
      <c r="P36" s="10">
        <v>12353</v>
      </c>
      <c r="Q36" s="10">
        <v>73414</v>
      </c>
      <c r="R36" s="10">
        <v>298860</v>
      </c>
      <c r="S36" s="10">
        <v>51036</v>
      </c>
      <c r="T36" s="10">
        <v>188</v>
      </c>
      <c r="U36" s="10">
        <v>66543</v>
      </c>
      <c r="V36" s="10">
        <v>11979</v>
      </c>
      <c r="W36" s="11">
        <f t="shared" si="0"/>
        <v>7167483</v>
      </c>
      <c r="Y36" s="19"/>
    </row>
    <row r="37" spans="1:25" ht="18.75" customHeight="1" x14ac:dyDescent="0.25">
      <c r="A37" s="6" t="s">
        <v>37</v>
      </c>
      <c r="B37" s="12">
        <v>3270710</v>
      </c>
      <c r="C37" s="12">
        <v>853822</v>
      </c>
      <c r="D37" s="12">
        <v>73792</v>
      </c>
      <c r="E37" s="12">
        <v>54342</v>
      </c>
      <c r="F37" s="12">
        <v>82387</v>
      </c>
      <c r="G37" s="12">
        <v>9246</v>
      </c>
      <c r="H37" s="12">
        <v>179569</v>
      </c>
      <c r="I37" s="12">
        <v>43862</v>
      </c>
      <c r="J37" s="12">
        <v>152369</v>
      </c>
      <c r="K37" s="10">
        <v>19050</v>
      </c>
      <c r="L37" s="10">
        <v>1139013</v>
      </c>
      <c r="M37" s="10">
        <v>193667</v>
      </c>
      <c r="N37" s="10">
        <v>5636</v>
      </c>
      <c r="O37" s="10">
        <v>69980</v>
      </c>
      <c r="P37" s="10">
        <v>11982</v>
      </c>
      <c r="Q37" s="10">
        <v>71698</v>
      </c>
      <c r="R37" s="10">
        <v>289869</v>
      </c>
      <c r="S37" s="10">
        <v>49501</v>
      </c>
      <c r="T37" s="10">
        <v>184</v>
      </c>
      <c r="U37" s="10">
        <v>64542</v>
      </c>
      <c r="V37" s="10">
        <v>11618</v>
      </c>
      <c r="W37" s="11">
        <f t="shared" si="0"/>
        <v>6646839</v>
      </c>
      <c r="Y37" s="19"/>
    </row>
    <row r="38" spans="1:25" ht="18.75" customHeight="1" x14ac:dyDescent="0.25">
      <c r="A38" s="6" t="s">
        <v>38</v>
      </c>
      <c r="B38" s="12">
        <v>6855654</v>
      </c>
      <c r="C38" s="12">
        <v>1789676</v>
      </c>
      <c r="D38" s="12">
        <v>154673</v>
      </c>
      <c r="E38" s="12">
        <v>113905</v>
      </c>
      <c r="F38" s="12">
        <v>172616</v>
      </c>
      <c r="G38" s="12">
        <v>19380</v>
      </c>
      <c r="H38" s="12">
        <v>376230</v>
      </c>
      <c r="I38" s="12">
        <v>252986</v>
      </c>
      <c r="J38" s="12">
        <v>780700</v>
      </c>
      <c r="K38" s="10">
        <v>39912</v>
      </c>
      <c r="L38" s="10">
        <v>2387457</v>
      </c>
      <c r="M38" s="10">
        <v>405941</v>
      </c>
      <c r="N38" s="10">
        <v>11809</v>
      </c>
      <c r="O38" s="10">
        <v>146683</v>
      </c>
      <c r="P38" s="10">
        <v>25114</v>
      </c>
      <c r="Q38" s="10">
        <v>150221</v>
      </c>
      <c r="R38" s="10">
        <v>607587</v>
      </c>
      <c r="S38" s="10">
        <v>103757</v>
      </c>
      <c r="T38" s="10">
        <v>386</v>
      </c>
      <c r="U38" s="10">
        <v>135284</v>
      </c>
      <c r="V38" s="10">
        <v>24353</v>
      </c>
      <c r="W38" s="11">
        <f t="shared" si="0"/>
        <v>14554324</v>
      </c>
      <c r="Y38" s="19"/>
    </row>
    <row r="39" spans="1:25" ht="18.75" customHeight="1" x14ac:dyDescent="0.25">
      <c r="A39" s="6" t="s">
        <v>50</v>
      </c>
      <c r="B39" s="12">
        <v>3886073</v>
      </c>
      <c r="C39" s="12">
        <v>1014464</v>
      </c>
      <c r="D39" s="12">
        <v>87675</v>
      </c>
      <c r="E39" s="12">
        <v>64566</v>
      </c>
      <c r="F39" s="12">
        <v>98449</v>
      </c>
      <c r="G39" s="12">
        <v>10986</v>
      </c>
      <c r="H39" s="12">
        <v>214577</v>
      </c>
      <c r="I39" s="12">
        <v>95654</v>
      </c>
      <c r="J39" s="12">
        <v>369678</v>
      </c>
      <c r="K39" s="10">
        <v>22763</v>
      </c>
      <c r="L39" s="10">
        <v>1353311</v>
      </c>
      <c r="M39" s="10">
        <v>230104</v>
      </c>
      <c r="N39" s="10">
        <v>6735</v>
      </c>
      <c r="O39" s="10">
        <v>83146</v>
      </c>
      <c r="P39" s="10">
        <v>14236</v>
      </c>
      <c r="Q39" s="10">
        <v>85676</v>
      </c>
      <c r="R39" s="10">
        <v>344406</v>
      </c>
      <c r="S39" s="10">
        <v>58814</v>
      </c>
      <c r="T39" s="10">
        <v>220</v>
      </c>
      <c r="U39" s="10">
        <v>76685</v>
      </c>
      <c r="V39" s="10">
        <v>13804</v>
      </c>
      <c r="W39" s="11">
        <f t="shared" si="0"/>
        <v>8132022</v>
      </c>
      <c r="Y39" s="19"/>
    </row>
    <row r="40" spans="1:25" ht="18.75" customHeight="1" x14ac:dyDescent="0.25">
      <c r="A40" s="6" t="s">
        <v>39</v>
      </c>
      <c r="B40" s="12">
        <v>9431800</v>
      </c>
      <c r="C40" s="12">
        <v>2462181</v>
      </c>
      <c r="D40" s="12">
        <v>212794</v>
      </c>
      <c r="E40" s="12">
        <v>156707</v>
      </c>
      <c r="F40" s="12">
        <v>241273</v>
      </c>
      <c r="G40" s="12">
        <v>26663</v>
      </c>
      <c r="H40" s="12">
        <v>525875</v>
      </c>
      <c r="I40" s="12">
        <v>363901</v>
      </c>
      <c r="J40" s="12">
        <v>1127434</v>
      </c>
      <c r="K40" s="10">
        <v>55787</v>
      </c>
      <c r="L40" s="10">
        <v>3284590</v>
      </c>
      <c r="M40" s="10">
        <v>558481</v>
      </c>
      <c r="N40" s="10">
        <v>16505</v>
      </c>
      <c r="O40" s="10">
        <v>201802</v>
      </c>
      <c r="P40" s="10">
        <v>34551</v>
      </c>
      <c r="Q40" s="10">
        <v>209971</v>
      </c>
      <c r="R40" s="10">
        <v>835900</v>
      </c>
      <c r="S40" s="10">
        <v>142746</v>
      </c>
      <c r="T40" s="10">
        <v>539</v>
      </c>
      <c r="U40" s="10">
        <v>186120</v>
      </c>
      <c r="V40" s="10">
        <v>33504</v>
      </c>
      <c r="W40" s="11">
        <f t="shared" si="0"/>
        <v>20109124</v>
      </c>
      <c r="Y40" s="19"/>
    </row>
    <row r="41" spans="1:25" ht="18.75" customHeight="1" x14ac:dyDescent="0.25">
      <c r="A41" s="6" t="s">
        <v>40</v>
      </c>
      <c r="B41" s="12">
        <v>5567067</v>
      </c>
      <c r="C41" s="12">
        <v>1453289</v>
      </c>
      <c r="D41" s="12">
        <v>125601</v>
      </c>
      <c r="E41" s="12">
        <v>92495</v>
      </c>
      <c r="F41" s="12">
        <v>143624</v>
      </c>
      <c r="G41" s="12">
        <v>15737</v>
      </c>
      <c r="H41" s="12">
        <v>313040</v>
      </c>
      <c r="I41" s="12">
        <v>192935</v>
      </c>
      <c r="J41" s="12">
        <v>129443</v>
      </c>
      <c r="K41" s="10">
        <v>33209</v>
      </c>
      <c r="L41" s="10">
        <v>1938711</v>
      </c>
      <c r="M41" s="10">
        <v>329640</v>
      </c>
      <c r="N41" s="10">
        <v>9825</v>
      </c>
      <c r="O41" s="10">
        <v>119113</v>
      </c>
      <c r="P41" s="10">
        <v>20394</v>
      </c>
      <c r="Q41" s="10">
        <v>124990</v>
      </c>
      <c r="R41" s="10">
        <v>493385</v>
      </c>
      <c r="S41" s="10">
        <v>84255</v>
      </c>
      <c r="T41" s="10">
        <v>321</v>
      </c>
      <c r="U41" s="10">
        <v>109856</v>
      </c>
      <c r="V41" s="10">
        <v>19775</v>
      </c>
      <c r="W41" s="11">
        <f t="shared" si="0"/>
        <v>11316705</v>
      </c>
      <c r="Y41" s="19"/>
    </row>
    <row r="42" spans="1:25" ht="18.75" customHeight="1" x14ac:dyDescent="0.25">
      <c r="A42" s="6" t="s">
        <v>41</v>
      </c>
      <c r="B42" s="12">
        <v>3744857</v>
      </c>
      <c r="C42" s="12">
        <v>977599</v>
      </c>
      <c r="D42" s="12">
        <v>84489</v>
      </c>
      <c r="E42" s="12">
        <v>62220</v>
      </c>
      <c r="F42" s="12">
        <v>96097</v>
      </c>
      <c r="G42" s="12">
        <v>10586</v>
      </c>
      <c r="H42" s="12">
        <v>209452</v>
      </c>
      <c r="I42" s="12">
        <v>124169</v>
      </c>
      <c r="J42" s="12">
        <v>0</v>
      </c>
      <c r="K42" s="10">
        <v>22220</v>
      </c>
      <c r="L42" s="10">
        <v>1304133</v>
      </c>
      <c r="M42" s="10">
        <v>221743</v>
      </c>
      <c r="N42" s="10">
        <v>6574</v>
      </c>
      <c r="O42" s="10">
        <v>80125</v>
      </c>
      <c r="P42" s="10">
        <v>13719</v>
      </c>
      <c r="Q42" s="10">
        <v>83630</v>
      </c>
      <c r="R42" s="10">
        <v>331891</v>
      </c>
      <c r="S42" s="10">
        <v>56677</v>
      </c>
      <c r="T42" s="10">
        <v>215</v>
      </c>
      <c r="U42" s="10">
        <v>73898</v>
      </c>
      <c r="V42" s="10">
        <v>13303</v>
      </c>
      <c r="W42" s="11">
        <f t="shared" si="0"/>
        <v>7517597</v>
      </c>
      <c r="Y42" s="19"/>
    </row>
    <row r="43" spans="1:25" ht="18.75" customHeight="1" x14ac:dyDescent="0.25">
      <c r="A43" s="6" t="s">
        <v>71</v>
      </c>
      <c r="B43" s="12">
        <v>2825667</v>
      </c>
      <c r="C43" s="12">
        <v>737643</v>
      </c>
      <c r="D43" s="12">
        <v>63751</v>
      </c>
      <c r="E43" s="12">
        <v>46948</v>
      </c>
      <c r="F43" s="12">
        <v>71118</v>
      </c>
      <c r="G43" s="12">
        <v>7988</v>
      </c>
      <c r="H43" s="12">
        <v>155008</v>
      </c>
      <c r="I43" s="12">
        <v>34281</v>
      </c>
      <c r="J43" s="12">
        <v>174570</v>
      </c>
      <c r="K43" s="10">
        <v>16444</v>
      </c>
      <c r="L43" s="10">
        <v>984028</v>
      </c>
      <c r="M43" s="10">
        <v>167315</v>
      </c>
      <c r="N43" s="10">
        <v>4865</v>
      </c>
      <c r="O43" s="10">
        <v>60458</v>
      </c>
      <c r="P43" s="10">
        <v>10351</v>
      </c>
      <c r="Q43" s="10">
        <v>61892</v>
      </c>
      <c r="R43" s="10">
        <v>250427</v>
      </c>
      <c r="S43" s="10">
        <v>42765</v>
      </c>
      <c r="T43" s="10">
        <v>159</v>
      </c>
      <c r="U43" s="10">
        <v>55759</v>
      </c>
      <c r="V43" s="10">
        <v>10037</v>
      </c>
      <c r="W43" s="11">
        <f t="shared" si="0"/>
        <v>5781474</v>
      </c>
      <c r="Y43" s="19"/>
    </row>
    <row r="44" spans="1:25" ht="18.75" customHeight="1" thickBot="1" x14ac:dyDescent="0.3">
      <c r="A44" s="7" t="s">
        <v>42</v>
      </c>
      <c r="B44" s="13">
        <f>SUM(B8:B43)</f>
        <v>204712786</v>
      </c>
      <c r="C44" s="13">
        <f t="shared" ref="C44:W44" si="1">SUM(C8:C43)</f>
        <v>53440487</v>
      </c>
      <c r="D44" s="13">
        <f t="shared" si="1"/>
        <v>4618597</v>
      </c>
      <c r="E44" s="13">
        <f t="shared" si="1"/>
        <v>3401245</v>
      </c>
      <c r="F44" s="13">
        <f t="shared" si="1"/>
        <v>5265245</v>
      </c>
      <c r="G44" s="13">
        <f t="shared" si="1"/>
        <v>578698</v>
      </c>
      <c r="H44" s="13">
        <f t="shared" si="1"/>
        <v>11476023</v>
      </c>
      <c r="I44" s="13">
        <f t="shared" si="1"/>
        <v>6782357</v>
      </c>
      <c r="J44" s="13">
        <f t="shared" si="1"/>
        <v>12690369</v>
      </c>
      <c r="K44" s="13">
        <f t="shared" si="1"/>
        <v>1217432</v>
      </c>
      <c r="L44" s="14">
        <f>SUM(L8:L43)</f>
        <v>71290488</v>
      </c>
      <c r="M44" s="14">
        <f>SUM(M8:M43)</f>
        <v>12121566</v>
      </c>
      <c r="N44" s="14">
        <f>SUM(N8:N43)</f>
        <v>360196</v>
      </c>
      <c r="O44" s="14">
        <f t="shared" ref="O44:V44" si="2">SUM(O8:O43)</f>
        <v>4380026</v>
      </c>
      <c r="P44" s="14">
        <f t="shared" si="2"/>
        <v>749922</v>
      </c>
      <c r="Q44" s="14">
        <f t="shared" si="2"/>
        <v>4582142</v>
      </c>
      <c r="R44" s="14">
        <f t="shared" si="2"/>
        <v>18142823</v>
      </c>
      <c r="S44" s="14">
        <f t="shared" si="2"/>
        <v>3098236</v>
      </c>
      <c r="T44" s="14">
        <f t="shared" si="2"/>
        <v>11759</v>
      </c>
      <c r="U44" s="14">
        <f t="shared" si="2"/>
        <v>4039644</v>
      </c>
      <c r="V44" s="14">
        <f t="shared" si="2"/>
        <v>727185</v>
      </c>
      <c r="W44" s="14">
        <f t="shared" si="1"/>
        <v>423687226</v>
      </c>
    </row>
    <row r="45" spans="1:25" ht="18.75" customHeight="1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9" spans="10:23" x14ac:dyDescent="0.25"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1"/>
    </row>
  </sheetData>
  <mergeCells count="16">
    <mergeCell ref="W6:W7"/>
    <mergeCell ref="O6:Q6"/>
    <mergeCell ref="R6:T6"/>
    <mergeCell ref="U6:V6"/>
    <mergeCell ref="A6:A7"/>
    <mergeCell ref="B6:B7"/>
    <mergeCell ref="C6:C7"/>
    <mergeCell ref="D6:D7"/>
    <mergeCell ref="E6:E7"/>
    <mergeCell ref="F6:F7"/>
    <mergeCell ref="L6:N6"/>
    <mergeCell ref="K6:K7"/>
    <mergeCell ref="J6:J7"/>
    <mergeCell ref="I6:I7"/>
    <mergeCell ref="H6:H7"/>
    <mergeCell ref="G6:G7"/>
  </mergeCells>
  <pageMargins left="0.25" right="0.25" top="0.75" bottom="0.75" header="0.3" footer="0.3"/>
  <pageSetup paperSize="14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zoomScale="90" zoomScaleNormal="90" workbookViewId="0">
      <selection activeCell="E13" sqref="E13"/>
    </sheetView>
  </sheetViews>
  <sheetFormatPr baseColWidth="10" defaultRowHeight="15" x14ac:dyDescent="0.25"/>
  <cols>
    <col min="1" max="1" width="27.42578125" customWidth="1"/>
    <col min="2" max="5" width="21.140625" customWidth="1"/>
    <col min="6" max="8" width="23.42578125" customWidth="1"/>
    <col min="9" max="9" width="26.7109375" customWidth="1"/>
    <col min="10" max="10" width="31.5703125" customWidth="1"/>
    <col min="11" max="11" width="27.140625" customWidth="1"/>
    <col min="12" max="12" width="27.7109375" customWidth="1"/>
    <col min="13" max="13" width="26.7109375" customWidth="1"/>
    <col min="14" max="14" width="26.140625" customWidth="1"/>
    <col min="15" max="15" width="30.5703125" customWidth="1"/>
  </cols>
  <sheetData>
    <row r="1" spans="1:15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8.75" x14ac:dyDescent="0.3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A4" s="29" t="s">
        <v>47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22" t="s">
        <v>2</v>
      </c>
      <c r="B6" s="27" t="s">
        <v>3</v>
      </c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44</v>
      </c>
      <c r="I6" s="27" t="s">
        <v>52</v>
      </c>
      <c r="J6" s="27" t="s">
        <v>46</v>
      </c>
      <c r="K6" s="27" t="s">
        <v>68</v>
      </c>
      <c r="L6" s="24" t="s">
        <v>70</v>
      </c>
      <c r="M6" s="25"/>
      <c r="N6" s="26"/>
      <c r="O6" s="22" t="s">
        <v>9</v>
      </c>
    </row>
    <row r="7" spans="1:15" s="1" customFormat="1" ht="44.25" customHeight="1" x14ac:dyDescent="0.25">
      <c r="A7" s="23"/>
      <c r="B7" s="28"/>
      <c r="C7" s="28"/>
      <c r="D7" s="28"/>
      <c r="E7" s="28"/>
      <c r="F7" s="28"/>
      <c r="G7" s="28"/>
      <c r="H7" s="28"/>
      <c r="I7" s="28"/>
      <c r="J7" s="28"/>
      <c r="K7" s="28"/>
      <c r="L7" s="3" t="s">
        <v>69</v>
      </c>
      <c r="M7" s="3" t="s">
        <v>62</v>
      </c>
      <c r="N7" s="3" t="s">
        <v>63</v>
      </c>
      <c r="O7" s="23"/>
    </row>
    <row r="8" spans="1:15" ht="18.75" customHeight="1" x14ac:dyDescent="0.25">
      <c r="A8" s="6" t="s">
        <v>10</v>
      </c>
      <c r="B8" s="9">
        <v>3855939</v>
      </c>
      <c r="C8" s="9">
        <v>945842</v>
      </c>
      <c r="D8" s="9">
        <v>53410</v>
      </c>
      <c r="E8" s="9">
        <v>52527</v>
      </c>
      <c r="F8" s="9">
        <v>80685</v>
      </c>
      <c r="G8" s="9">
        <v>9047</v>
      </c>
      <c r="H8" s="10">
        <v>0</v>
      </c>
      <c r="I8" s="9">
        <v>61347</v>
      </c>
      <c r="J8" s="10">
        <v>0</v>
      </c>
      <c r="K8" s="10">
        <v>22141</v>
      </c>
      <c r="L8" s="10">
        <v>259753</v>
      </c>
      <c r="M8" s="10">
        <v>44482</v>
      </c>
      <c r="N8" s="10">
        <v>74339</v>
      </c>
      <c r="O8" s="17">
        <f>SUM(B8:N8)</f>
        <v>5459512</v>
      </c>
    </row>
    <row r="9" spans="1:15" ht="18.75" customHeight="1" x14ac:dyDescent="0.25">
      <c r="A9" s="6" t="s">
        <v>11</v>
      </c>
      <c r="B9" s="12">
        <v>5237757</v>
      </c>
      <c r="C9" s="12">
        <v>1284794</v>
      </c>
      <c r="D9" s="12">
        <v>72550</v>
      </c>
      <c r="E9" s="12">
        <v>71351</v>
      </c>
      <c r="F9" s="12">
        <v>106619</v>
      </c>
      <c r="G9" s="12">
        <v>12290</v>
      </c>
      <c r="H9" s="10">
        <v>0</v>
      </c>
      <c r="I9" s="12">
        <v>87959</v>
      </c>
      <c r="J9" s="10">
        <v>666135</v>
      </c>
      <c r="K9" s="10">
        <v>29257</v>
      </c>
      <c r="L9" s="10">
        <v>352838</v>
      </c>
      <c r="M9" s="10">
        <v>60422</v>
      </c>
      <c r="N9" s="10">
        <v>98233</v>
      </c>
      <c r="O9" s="17">
        <f t="shared" ref="O9:O43" si="0">SUM(B9:N9)</f>
        <v>8080205</v>
      </c>
    </row>
    <row r="10" spans="1:15" ht="18.75" customHeight="1" x14ac:dyDescent="0.25">
      <c r="A10" s="6" t="s">
        <v>12</v>
      </c>
      <c r="B10" s="12">
        <v>5344624</v>
      </c>
      <c r="C10" s="12">
        <v>1311008</v>
      </c>
      <c r="D10" s="12">
        <v>74030</v>
      </c>
      <c r="E10" s="12">
        <v>72807</v>
      </c>
      <c r="F10" s="12">
        <v>114329</v>
      </c>
      <c r="G10" s="12">
        <v>12540</v>
      </c>
      <c r="H10" s="10">
        <v>0</v>
      </c>
      <c r="I10" s="12">
        <v>136561</v>
      </c>
      <c r="J10" s="10">
        <v>212542</v>
      </c>
      <c r="K10" s="10">
        <v>31373</v>
      </c>
      <c r="L10" s="10">
        <v>360037</v>
      </c>
      <c r="M10" s="10">
        <v>61655</v>
      </c>
      <c r="N10" s="10">
        <v>105336</v>
      </c>
      <c r="O10" s="17">
        <f t="shared" si="0"/>
        <v>7836842</v>
      </c>
    </row>
    <row r="11" spans="1:15" ht="18.75" customHeight="1" x14ac:dyDescent="0.25">
      <c r="A11" s="6" t="s">
        <v>13</v>
      </c>
      <c r="B11" s="12">
        <v>9144606</v>
      </c>
      <c r="C11" s="12">
        <v>2243124</v>
      </c>
      <c r="D11" s="12">
        <v>126665</v>
      </c>
      <c r="E11" s="12">
        <v>124572</v>
      </c>
      <c r="F11" s="12">
        <v>205672</v>
      </c>
      <c r="G11" s="12">
        <v>21456</v>
      </c>
      <c r="H11" s="10">
        <v>0</v>
      </c>
      <c r="I11" s="12">
        <v>313162</v>
      </c>
      <c r="J11" s="10">
        <v>684433</v>
      </c>
      <c r="K11" s="10">
        <v>56438</v>
      </c>
      <c r="L11" s="10">
        <v>616021</v>
      </c>
      <c r="M11" s="10">
        <v>105491</v>
      </c>
      <c r="N11" s="10">
        <v>189495</v>
      </c>
      <c r="O11" s="17">
        <f t="shared" si="0"/>
        <v>13831135</v>
      </c>
    </row>
    <row r="12" spans="1:15" ht="18.75" customHeight="1" x14ac:dyDescent="0.25">
      <c r="A12" s="6" t="s">
        <v>48</v>
      </c>
      <c r="B12" s="12">
        <v>3762761</v>
      </c>
      <c r="C12" s="12">
        <v>922985</v>
      </c>
      <c r="D12" s="12">
        <v>52119</v>
      </c>
      <c r="E12" s="12">
        <v>51258</v>
      </c>
      <c r="F12" s="12">
        <v>77074</v>
      </c>
      <c r="G12" s="12">
        <v>8829</v>
      </c>
      <c r="H12" s="10">
        <v>0</v>
      </c>
      <c r="I12" s="12">
        <v>39556</v>
      </c>
      <c r="J12" s="10">
        <v>130250</v>
      </c>
      <c r="K12" s="10">
        <v>21150</v>
      </c>
      <c r="L12" s="10">
        <v>253476</v>
      </c>
      <c r="M12" s="10">
        <v>43407</v>
      </c>
      <c r="N12" s="10">
        <v>71012</v>
      </c>
      <c r="O12" s="17">
        <f t="shared" si="0"/>
        <v>5433877</v>
      </c>
    </row>
    <row r="13" spans="1:15" ht="18.75" customHeight="1" x14ac:dyDescent="0.25">
      <c r="A13" s="6" t="s">
        <v>14</v>
      </c>
      <c r="B13" s="12">
        <v>3571938</v>
      </c>
      <c r="C13" s="12">
        <v>876178</v>
      </c>
      <c r="D13" s="12">
        <v>49476</v>
      </c>
      <c r="E13" s="12">
        <v>48659</v>
      </c>
      <c r="F13" s="12">
        <v>74769</v>
      </c>
      <c r="G13" s="12">
        <v>8381</v>
      </c>
      <c r="H13" s="10">
        <v>0</v>
      </c>
      <c r="I13" s="12">
        <v>36673</v>
      </c>
      <c r="J13" s="10">
        <v>786426</v>
      </c>
      <c r="K13" s="10">
        <v>20517</v>
      </c>
      <c r="L13" s="10">
        <v>240621</v>
      </c>
      <c r="M13" s="10">
        <v>41205</v>
      </c>
      <c r="N13" s="10">
        <v>68888</v>
      </c>
      <c r="O13" s="17">
        <f t="shared" si="0"/>
        <v>5823731</v>
      </c>
    </row>
    <row r="14" spans="1:15" ht="18.75" customHeight="1" x14ac:dyDescent="0.25">
      <c r="A14" s="6" t="s">
        <v>15</v>
      </c>
      <c r="B14" s="12">
        <v>16649847</v>
      </c>
      <c r="C14" s="12">
        <v>4084120</v>
      </c>
      <c r="D14" s="12">
        <v>230623</v>
      </c>
      <c r="E14" s="12">
        <v>226812</v>
      </c>
      <c r="F14" s="12">
        <v>362890</v>
      </c>
      <c r="G14" s="12">
        <v>39066</v>
      </c>
      <c r="H14" s="10">
        <v>0</v>
      </c>
      <c r="I14" s="12">
        <v>652296</v>
      </c>
      <c r="J14" s="10">
        <v>1248237</v>
      </c>
      <c r="K14" s="10">
        <v>99581</v>
      </c>
      <c r="L14" s="10">
        <v>1121607</v>
      </c>
      <c r="M14" s="10">
        <v>192071</v>
      </c>
      <c r="N14" s="10">
        <v>334347</v>
      </c>
      <c r="O14" s="17">
        <f t="shared" si="0"/>
        <v>25241497</v>
      </c>
    </row>
    <row r="15" spans="1:15" ht="18.75" customHeight="1" x14ac:dyDescent="0.25">
      <c r="A15" s="6" t="s">
        <v>16</v>
      </c>
      <c r="B15" s="12">
        <v>35857572</v>
      </c>
      <c r="C15" s="12">
        <v>8795674</v>
      </c>
      <c r="D15" s="12">
        <v>496676</v>
      </c>
      <c r="E15" s="12">
        <v>488469</v>
      </c>
      <c r="F15" s="12">
        <v>772669</v>
      </c>
      <c r="G15" s="12">
        <v>84134</v>
      </c>
      <c r="H15" s="10">
        <v>0</v>
      </c>
      <c r="I15" s="12">
        <v>1319372</v>
      </c>
      <c r="J15" s="10">
        <v>4327015</v>
      </c>
      <c r="K15" s="10">
        <v>212028</v>
      </c>
      <c r="L15" s="10">
        <v>2415523</v>
      </c>
      <c r="M15" s="10">
        <v>413649</v>
      </c>
      <c r="N15" s="10">
        <v>711894</v>
      </c>
      <c r="O15" s="17">
        <f t="shared" si="0"/>
        <v>55894675</v>
      </c>
    </row>
    <row r="16" spans="1:15" ht="18.75" customHeight="1" x14ac:dyDescent="0.25">
      <c r="A16" s="6" t="s">
        <v>17</v>
      </c>
      <c r="B16" s="12">
        <v>10781661</v>
      </c>
      <c r="C16" s="12">
        <v>2644685</v>
      </c>
      <c r="D16" s="12">
        <v>149340</v>
      </c>
      <c r="E16" s="12">
        <v>146873</v>
      </c>
      <c r="F16" s="12">
        <v>233579</v>
      </c>
      <c r="G16" s="12">
        <v>25298</v>
      </c>
      <c r="H16" s="10">
        <v>0</v>
      </c>
      <c r="I16" s="12">
        <v>373188</v>
      </c>
      <c r="J16" s="10">
        <v>899797</v>
      </c>
      <c r="K16" s="10">
        <v>64096</v>
      </c>
      <c r="L16" s="10">
        <v>726300</v>
      </c>
      <c r="M16" s="10">
        <v>124376</v>
      </c>
      <c r="N16" s="10">
        <v>215207</v>
      </c>
      <c r="O16" s="17">
        <f t="shared" si="0"/>
        <v>16384400</v>
      </c>
    </row>
    <row r="17" spans="1:15" ht="18.75" customHeight="1" x14ac:dyDescent="0.25">
      <c r="A17" s="6" t="s">
        <v>49</v>
      </c>
      <c r="B17" s="12">
        <v>3435690</v>
      </c>
      <c r="C17" s="12">
        <v>842757</v>
      </c>
      <c r="D17" s="12">
        <v>47589</v>
      </c>
      <c r="E17" s="12">
        <v>46802</v>
      </c>
      <c r="F17" s="12">
        <v>69942</v>
      </c>
      <c r="G17" s="12">
        <v>8061</v>
      </c>
      <c r="H17" s="10">
        <v>0</v>
      </c>
      <c r="I17" s="12">
        <v>27383</v>
      </c>
      <c r="J17" s="10">
        <v>88182</v>
      </c>
      <c r="K17" s="10">
        <v>19193</v>
      </c>
      <c r="L17" s="10">
        <v>231443</v>
      </c>
      <c r="M17" s="10">
        <v>39634</v>
      </c>
      <c r="N17" s="10">
        <v>64441</v>
      </c>
      <c r="O17" s="17">
        <f t="shared" si="0"/>
        <v>4921117</v>
      </c>
    </row>
    <row r="18" spans="1:15" ht="18.75" customHeight="1" x14ac:dyDescent="0.25">
      <c r="A18" s="6" t="s">
        <v>18</v>
      </c>
      <c r="B18" s="12">
        <v>4153044</v>
      </c>
      <c r="C18" s="12">
        <v>1018720</v>
      </c>
      <c r="D18" s="12">
        <v>57525</v>
      </c>
      <c r="E18" s="12">
        <v>56575</v>
      </c>
      <c r="F18" s="12">
        <v>87601</v>
      </c>
      <c r="G18" s="12">
        <v>9745</v>
      </c>
      <c r="H18" s="10">
        <v>0</v>
      </c>
      <c r="I18" s="12">
        <v>85460</v>
      </c>
      <c r="J18" s="10">
        <v>0</v>
      </c>
      <c r="K18" s="10">
        <v>24039</v>
      </c>
      <c r="L18" s="10">
        <v>279767</v>
      </c>
      <c r="M18" s="10">
        <v>47909</v>
      </c>
      <c r="N18" s="10">
        <v>80711</v>
      </c>
      <c r="O18" s="17">
        <f t="shared" si="0"/>
        <v>5901096</v>
      </c>
    </row>
    <row r="19" spans="1:15" ht="18.75" customHeight="1" x14ac:dyDescent="0.25">
      <c r="A19" s="6" t="s">
        <v>19</v>
      </c>
      <c r="B19" s="12">
        <v>3847322</v>
      </c>
      <c r="C19" s="12">
        <v>943728</v>
      </c>
      <c r="D19" s="12">
        <v>53291</v>
      </c>
      <c r="E19" s="12">
        <v>52410</v>
      </c>
      <c r="F19" s="12">
        <v>81215</v>
      </c>
      <c r="G19" s="12">
        <v>9027</v>
      </c>
      <c r="H19" s="10">
        <v>0</v>
      </c>
      <c r="I19" s="12">
        <v>64150</v>
      </c>
      <c r="J19" s="10">
        <v>608380</v>
      </c>
      <c r="K19" s="10">
        <v>22286</v>
      </c>
      <c r="L19" s="10">
        <v>259172</v>
      </c>
      <c r="M19" s="10">
        <v>44382</v>
      </c>
      <c r="N19" s="10">
        <v>74827</v>
      </c>
      <c r="O19" s="17">
        <f t="shared" si="0"/>
        <v>6060190</v>
      </c>
    </row>
    <row r="20" spans="1:15" ht="18.75" customHeight="1" x14ac:dyDescent="0.25">
      <c r="A20" s="6" t="s">
        <v>20</v>
      </c>
      <c r="B20" s="12">
        <v>19553520</v>
      </c>
      <c r="C20" s="12">
        <v>4796375</v>
      </c>
      <c r="D20" s="12">
        <v>270843</v>
      </c>
      <c r="E20" s="12">
        <v>266367</v>
      </c>
      <c r="F20" s="12">
        <v>427018</v>
      </c>
      <c r="G20" s="12">
        <v>45879</v>
      </c>
      <c r="H20" s="10">
        <v>0</v>
      </c>
      <c r="I20" s="12">
        <v>750737</v>
      </c>
      <c r="J20" s="10">
        <v>1684275</v>
      </c>
      <c r="K20" s="10">
        <v>117178</v>
      </c>
      <c r="L20" s="10">
        <v>1317211</v>
      </c>
      <c r="M20" s="10">
        <v>225567</v>
      </c>
      <c r="N20" s="10">
        <v>393431</v>
      </c>
      <c r="O20" s="17">
        <f t="shared" si="0"/>
        <v>29848401</v>
      </c>
    </row>
    <row r="21" spans="1:15" ht="18.75" customHeight="1" x14ac:dyDescent="0.25">
      <c r="A21" s="6" t="s">
        <v>21</v>
      </c>
      <c r="B21" s="12">
        <v>6618555</v>
      </c>
      <c r="C21" s="12">
        <v>1623497</v>
      </c>
      <c r="D21" s="12">
        <v>91676</v>
      </c>
      <c r="E21" s="12">
        <v>90161</v>
      </c>
      <c r="F21" s="12">
        <v>140521</v>
      </c>
      <c r="G21" s="12">
        <v>15529</v>
      </c>
      <c r="H21" s="10">
        <v>0</v>
      </c>
      <c r="I21" s="12">
        <v>201080</v>
      </c>
      <c r="J21" s="10">
        <v>331557</v>
      </c>
      <c r="K21" s="10">
        <v>38561</v>
      </c>
      <c r="L21" s="10">
        <v>445855</v>
      </c>
      <c r="M21" s="10">
        <v>76351</v>
      </c>
      <c r="N21" s="10">
        <v>129469</v>
      </c>
      <c r="O21" s="17">
        <f t="shared" si="0"/>
        <v>9802812</v>
      </c>
    </row>
    <row r="22" spans="1:15" ht="18.75" customHeight="1" x14ac:dyDescent="0.25">
      <c r="A22" s="6" t="s">
        <v>22</v>
      </c>
      <c r="B22" s="12">
        <v>3754084</v>
      </c>
      <c r="C22" s="12">
        <v>920857</v>
      </c>
      <c r="D22" s="12">
        <v>51999</v>
      </c>
      <c r="E22" s="12">
        <v>51140</v>
      </c>
      <c r="F22" s="12">
        <v>78566</v>
      </c>
      <c r="G22" s="12">
        <v>8808</v>
      </c>
      <c r="H22" s="10">
        <v>0</v>
      </c>
      <c r="I22" s="12">
        <v>58195</v>
      </c>
      <c r="J22" s="10">
        <v>45690</v>
      </c>
      <c r="K22" s="10">
        <v>21559</v>
      </c>
      <c r="L22" s="10">
        <v>252892</v>
      </c>
      <c r="M22" s="10">
        <v>43307</v>
      </c>
      <c r="N22" s="10">
        <v>72386</v>
      </c>
      <c r="O22" s="17">
        <f t="shared" si="0"/>
        <v>5359483</v>
      </c>
    </row>
    <row r="23" spans="1:15" ht="18.75" customHeight="1" x14ac:dyDescent="0.25">
      <c r="A23" s="6" t="s">
        <v>23</v>
      </c>
      <c r="B23" s="12">
        <v>3469521</v>
      </c>
      <c r="C23" s="12">
        <v>851055</v>
      </c>
      <c r="D23" s="12">
        <v>48058</v>
      </c>
      <c r="E23" s="12">
        <v>47263</v>
      </c>
      <c r="F23" s="12">
        <v>72484</v>
      </c>
      <c r="G23" s="12">
        <v>8141</v>
      </c>
      <c r="H23" s="10">
        <v>0</v>
      </c>
      <c r="I23" s="12">
        <v>33650</v>
      </c>
      <c r="J23" s="10">
        <v>151457</v>
      </c>
      <c r="K23" s="10">
        <v>19891</v>
      </c>
      <c r="L23" s="10">
        <v>233722</v>
      </c>
      <c r="M23" s="10">
        <v>40024</v>
      </c>
      <c r="N23" s="10">
        <v>66783</v>
      </c>
      <c r="O23" s="17">
        <f t="shared" si="0"/>
        <v>5042049</v>
      </c>
    </row>
    <row r="24" spans="1:15" ht="18.75" customHeight="1" x14ac:dyDescent="0.25">
      <c r="A24" s="6" t="s">
        <v>24</v>
      </c>
      <c r="B24" s="12">
        <v>3631325</v>
      </c>
      <c r="C24" s="12">
        <v>890745</v>
      </c>
      <c r="D24" s="12">
        <v>50299</v>
      </c>
      <c r="E24" s="12">
        <v>49468</v>
      </c>
      <c r="F24" s="12">
        <v>75538</v>
      </c>
      <c r="G24" s="12">
        <v>8520</v>
      </c>
      <c r="H24" s="10">
        <v>0</v>
      </c>
      <c r="I24" s="12">
        <v>55086</v>
      </c>
      <c r="J24" s="10">
        <v>1843</v>
      </c>
      <c r="K24" s="10">
        <v>20729</v>
      </c>
      <c r="L24" s="10">
        <v>244622</v>
      </c>
      <c r="M24" s="10">
        <v>41890</v>
      </c>
      <c r="N24" s="10">
        <v>69597</v>
      </c>
      <c r="O24" s="17">
        <f t="shared" si="0"/>
        <v>5139662</v>
      </c>
    </row>
    <row r="25" spans="1:15" ht="18.75" customHeight="1" x14ac:dyDescent="0.25">
      <c r="A25" s="6" t="s">
        <v>25</v>
      </c>
      <c r="B25" s="12">
        <v>3935821</v>
      </c>
      <c r="C25" s="12">
        <v>965436</v>
      </c>
      <c r="D25" s="12">
        <v>54516</v>
      </c>
      <c r="E25" s="12">
        <v>53616</v>
      </c>
      <c r="F25" s="12">
        <v>83306</v>
      </c>
      <c r="G25" s="12">
        <v>9235</v>
      </c>
      <c r="H25" s="10">
        <v>0</v>
      </c>
      <c r="I25" s="12">
        <v>66998</v>
      </c>
      <c r="J25" s="10">
        <v>820520</v>
      </c>
      <c r="K25" s="10">
        <v>22860</v>
      </c>
      <c r="L25" s="10">
        <v>265134</v>
      </c>
      <c r="M25" s="10">
        <v>45403</v>
      </c>
      <c r="N25" s="10">
        <v>76754</v>
      </c>
      <c r="O25" s="17">
        <f t="shared" si="0"/>
        <v>6399599</v>
      </c>
    </row>
    <row r="26" spans="1:15" ht="18.75" customHeight="1" x14ac:dyDescent="0.25">
      <c r="A26" s="6" t="s">
        <v>26</v>
      </c>
      <c r="B26" s="12">
        <v>5060800</v>
      </c>
      <c r="C26" s="12">
        <v>1241388</v>
      </c>
      <c r="D26" s="12">
        <v>70099</v>
      </c>
      <c r="E26" s="12">
        <v>68941</v>
      </c>
      <c r="F26" s="12">
        <v>107653</v>
      </c>
      <c r="G26" s="12">
        <v>11874</v>
      </c>
      <c r="H26" s="10">
        <v>0</v>
      </c>
      <c r="I26" s="12">
        <v>139503</v>
      </c>
      <c r="J26" s="10">
        <v>446741</v>
      </c>
      <c r="K26" s="10">
        <v>29541</v>
      </c>
      <c r="L26" s="10">
        <v>340918</v>
      </c>
      <c r="M26" s="10">
        <v>58381</v>
      </c>
      <c r="N26" s="10">
        <v>99186</v>
      </c>
      <c r="O26" s="17">
        <f t="shared" si="0"/>
        <v>7675025</v>
      </c>
    </row>
    <row r="27" spans="1:15" ht="18.75" customHeight="1" x14ac:dyDescent="0.25">
      <c r="A27" s="6" t="s">
        <v>27</v>
      </c>
      <c r="B27" s="12">
        <v>11849235</v>
      </c>
      <c r="C27" s="12">
        <v>2906555</v>
      </c>
      <c r="D27" s="12">
        <v>164128</v>
      </c>
      <c r="E27" s="12">
        <v>161416</v>
      </c>
      <c r="F27" s="12">
        <v>257458</v>
      </c>
      <c r="G27" s="12">
        <v>27802</v>
      </c>
      <c r="H27" s="10">
        <v>0</v>
      </c>
      <c r="I27" s="12">
        <v>426210</v>
      </c>
      <c r="J27" s="10">
        <v>903012</v>
      </c>
      <c r="K27" s="10">
        <v>70649</v>
      </c>
      <c r="L27" s="10">
        <v>798216</v>
      </c>
      <c r="M27" s="10">
        <v>136691</v>
      </c>
      <c r="N27" s="10">
        <v>237207</v>
      </c>
      <c r="O27" s="17">
        <f t="shared" si="0"/>
        <v>17938579</v>
      </c>
    </row>
    <row r="28" spans="1:15" ht="18.75" customHeight="1" x14ac:dyDescent="0.25">
      <c r="A28" s="6" t="s">
        <v>28</v>
      </c>
      <c r="B28" s="12">
        <v>3767205</v>
      </c>
      <c r="C28" s="12">
        <v>924076</v>
      </c>
      <c r="D28" s="12">
        <v>52181</v>
      </c>
      <c r="E28" s="12">
        <v>51319</v>
      </c>
      <c r="F28" s="12">
        <v>79265</v>
      </c>
      <c r="G28" s="12">
        <v>8839</v>
      </c>
      <c r="H28" s="10">
        <v>0</v>
      </c>
      <c r="I28" s="12">
        <v>57777</v>
      </c>
      <c r="J28" s="10">
        <v>0</v>
      </c>
      <c r="K28" s="10">
        <v>21751</v>
      </c>
      <c r="L28" s="10">
        <v>253775</v>
      </c>
      <c r="M28" s="10">
        <v>43458</v>
      </c>
      <c r="N28" s="10">
        <v>73030</v>
      </c>
      <c r="O28" s="17">
        <f t="shared" si="0"/>
        <v>5332676</v>
      </c>
    </row>
    <row r="29" spans="1:15" ht="18.75" customHeight="1" x14ac:dyDescent="0.25">
      <c r="A29" s="6" t="s">
        <v>29</v>
      </c>
      <c r="B29" s="12">
        <v>4468551</v>
      </c>
      <c r="C29" s="12">
        <v>1096112</v>
      </c>
      <c r="D29" s="12">
        <v>61895</v>
      </c>
      <c r="E29" s="12">
        <v>60873</v>
      </c>
      <c r="F29" s="12">
        <v>94972</v>
      </c>
      <c r="G29" s="12">
        <v>10485</v>
      </c>
      <c r="H29" s="10">
        <v>0</v>
      </c>
      <c r="I29" s="12">
        <v>98034</v>
      </c>
      <c r="J29" s="10">
        <v>0</v>
      </c>
      <c r="K29" s="10">
        <v>26061</v>
      </c>
      <c r="L29" s="10">
        <v>301021</v>
      </c>
      <c r="M29" s="10">
        <v>51549</v>
      </c>
      <c r="N29" s="10">
        <v>87502</v>
      </c>
      <c r="O29" s="17">
        <f t="shared" si="0"/>
        <v>6357055</v>
      </c>
    </row>
    <row r="30" spans="1:15" ht="18.75" customHeight="1" x14ac:dyDescent="0.25">
      <c r="A30" s="6" t="s">
        <v>30</v>
      </c>
      <c r="B30" s="12">
        <v>6441557</v>
      </c>
      <c r="C30" s="12">
        <v>1580080</v>
      </c>
      <c r="D30" s="12">
        <v>89224</v>
      </c>
      <c r="E30" s="12">
        <v>87750</v>
      </c>
      <c r="F30" s="12">
        <v>137655</v>
      </c>
      <c r="G30" s="12">
        <v>15114</v>
      </c>
      <c r="H30" s="10">
        <v>0</v>
      </c>
      <c r="I30" s="12">
        <v>191685</v>
      </c>
      <c r="J30" s="10">
        <v>0</v>
      </c>
      <c r="K30" s="10">
        <v>37774</v>
      </c>
      <c r="L30" s="10">
        <v>433932</v>
      </c>
      <c r="M30" s="10">
        <v>74309</v>
      </c>
      <c r="N30" s="10">
        <v>126828</v>
      </c>
      <c r="O30" s="17">
        <f t="shared" si="0"/>
        <v>9215908</v>
      </c>
    </row>
    <row r="31" spans="1:15" ht="18.75" customHeight="1" x14ac:dyDescent="0.25">
      <c r="A31" s="6" t="s">
        <v>31</v>
      </c>
      <c r="B31" s="12">
        <v>3408473</v>
      </c>
      <c r="C31" s="12">
        <v>836080</v>
      </c>
      <c r="D31" s="12">
        <v>47212</v>
      </c>
      <c r="E31" s="12">
        <v>46432</v>
      </c>
      <c r="F31" s="12">
        <v>70848</v>
      </c>
      <c r="G31" s="12">
        <v>7998</v>
      </c>
      <c r="H31" s="10">
        <v>0</v>
      </c>
      <c r="I31" s="12">
        <v>26553</v>
      </c>
      <c r="J31" s="10">
        <v>0</v>
      </c>
      <c r="K31" s="10">
        <v>19441</v>
      </c>
      <c r="L31" s="10">
        <v>229610</v>
      </c>
      <c r="M31" s="10">
        <v>39320</v>
      </c>
      <c r="N31" s="10">
        <v>65275</v>
      </c>
      <c r="O31" s="17">
        <f t="shared" si="0"/>
        <v>4797242</v>
      </c>
    </row>
    <row r="32" spans="1:15" ht="18.75" customHeight="1" x14ac:dyDescent="0.25">
      <c r="A32" s="6" t="s">
        <v>32</v>
      </c>
      <c r="B32" s="12">
        <v>3619167</v>
      </c>
      <c r="C32" s="12">
        <v>887762</v>
      </c>
      <c r="D32" s="12">
        <v>50130</v>
      </c>
      <c r="E32" s="12">
        <v>49302</v>
      </c>
      <c r="F32" s="12">
        <v>75658</v>
      </c>
      <c r="G32" s="12">
        <v>8492</v>
      </c>
      <c r="H32" s="10">
        <v>0</v>
      </c>
      <c r="I32" s="12">
        <v>51778</v>
      </c>
      <c r="J32" s="10">
        <v>986433</v>
      </c>
      <c r="K32" s="10">
        <v>20761</v>
      </c>
      <c r="L32" s="10">
        <v>243803</v>
      </c>
      <c r="M32" s="10">
        <v>41750</v>
      </c>
      <c r="N32" s="10">
        <v>69707</v>
      </c>
      <c r="O32" s="17">
        <f t="shared" si="0"/>
        <v>6104743</v>
      </c>
    </row>
    <row r="33" spans="1:15" ht="18.75" customHeight="1" x14ac:dyDescent="0.25">
      <c r="A33" s="6" t="s">
        <v>33</v>
      </c>
      <c r="B33" s="12">
        <v>3716260</v>
      </c>
      <c r="C33" s="12">
        <v>911579</v>
      </c>
      <c r="D33" s="12">
        <v>51475</v>
      </c>
      <c r="E33" s="12">
        <v>50625</v>
      </c>
      <c r="F33" s="12">
        <v>76825</v>
      </c>
      <c r="G33" s="12">
        <v>8720</v>
      </c>
      <c r="H33" s="10">
        <v>0</v>
      </c>
      <c r="I33" s="12">
        <v>27689</v>
      </c>
      <c r="J33" s="10">
        <v>218900</v>
      </c>
      <c r="K33" s="10">
        <v>21082</v>
      </c>
      <c r="L33" s="10">
        <v>250344</v>
      </c>
      <c r="M33" s="10">
        <v>42870</v>
      </c>
      <c r="N33" s="10">
        <v>70782</v>
      </c>
      <c r="O33" s="17">
        <f t="shared" si="0"/>
        <v>5447151</v>
      </c>
    </row>
    <row r="34" spans="1:15" ht="18.75" customHeight="1" x14ac:dyDescent="0.25">
      <c r="A34" s="6" t="s">
        <v>34</v>
      </c>
      <c r="B34" s="12">
        <v>6069942</v>
      </c>
      <c r="C34" s="12">
        <v>1488925</v>
      </c>
      <c r="D34" s="12">
        <v>84077</v>
      </c>
      <c r="E34" s="12">
        <v>82688</v>
      </c>
      <c r="F34" s="12">
        <v>130208</v>
      </c>
      <c r="G34" s="12">
        <v>14242</v>
      </c>
      <c r="H34" s="10">
        <v>0</v>
      </c>
      <c r="I34" s="12">
        <v>182664</v>
      </c>
      <c r="J34" s="10">
        <v>0</v>
      </c>
      <c r="K34" s="10">
        <v>35730</v>
      </c>
      <c r="L34" s="10">
        <v>408898</v>
      </c>
      <c r="M34" s="10">
        <v>70022</v>
      </c>
      <c r="N34" s="10">
        <v>119967</v>
      </c>
      <c r="O34" s="17">
        <f t="shared" si="0"/>
        <v>8687363</v>
      </c>
    </row>
    <row r="35" spans="1:15" ht="18.75" customHeight="1" x14ac:dyDescent="0.25">
      <c r="A35" s="6" t="s">
        <v>35</v>
      </c>
      <c r="B35" s="12">
        <v>4699644</v>
      </c>
      <c r="C35" s="12">
        <v>1152798</v>
      </c>
      <c r="D35" s="12">
        <v>65096</v>
      </c>
      <c r="E35" s="12">
        <v>64021</v>
      </c>
      <c r="F35" s="12">
        <v>100303</v>
      </c>
      <c r="G35" s="12">
        <v>11027</v>
      </c>
      <c r="H35" s="10">
        <v>0</v>
      </c>
      <c r="I35" s="12">
        <v>117789</v>
      </c>
      <c r="J35" s="10">
        <v>179396</v>
      </c>
      <c r="K35" s="10">
        <v>27524</v>
      </c>
      <c r="L35" s="10">
        <v>316589</v>
      </c>
      <c r="M35" s="10">
        <v>54214</v>
      </c>
      <c r="N35" s="10">
        <v>92413</v>
      </c>
      <c r="O35" s="17">
        <f t="shared" si="0"/>
        <v>6880814</v>
      </c>
    </row>
    <row r="36" spans="1:15" ht="18.75" customHeight="1" x14ac:dyDescent="0.25">
      <c r="A36" s="6" t="s">
        <v>36</v>
      </c>
      <c r="B36" s="12">
        <v>4062778</v>
      </c>
      <c r="C36" s="12">
        <v>996578</v>
      </c>
      <c r="D36" s="12">
        <v>56275</v>
      </c>
      <c r="E36" s="12">
        <v>55345</v>
      </c>
      <c r="F36" s="12">
        <v>84359</v>
      </c>
      <c r="G36" s="12">
        <v>9533</v>
      </c>
      <c r="H36" s="10">
        <v>0</v>
      </c>
      <c r="I36" s="12">
        <v>67656</v>
      </c>
      <c r="J36" s="10">
        <v>0</v>
      </c>
      <c r="K36" s="10">
        <v>23149</v>
      </c>
      <c r="L36" s="10">
        <v>273687</v>
      </c>
      <c r="M36" s="10">
        <v>46868</v>
      </c>
      <c r="N36" s="10">
        <v>77724</v>
      </c>
      <c r="O36" s="17">
        <f t="shared" si="0"/>
        <v>5753952</v>
      </c>
    </row>
    <row r="37" spans="1:15" ht="18.75" customHeight="1" x14ac:dyDescent="0.25">
      <c r="A37" s="6" t="s">
        <v>37</v>
      </c>
      <c r="B37" s="12">
        <v>3940556</v>
      </c>
      <c r="C37" s="12">
        <v>966598</v>
      </c>
      <c r="D37" s="12">
        <v>54582</v>
      </c>
      <c r="E37" s="12">
        <v>53680</v>
      </c>
      <c r="F37" s="12">
        <v>82387</v>
      </c>
      <c r="G37" s="12">
        <v>9246</v>
      </c>
      <c r="H37" s="10">
        <v>0</v>
      </c>
      <c r="I37" s="12">
        <v>44447</v>
      </c>
      <c r="J37" s="10">
        <v>13759</v>
      </c>
      <c r="K37" s="10">
        <v>22608</v>
      </c>
      <c r="L37" s="10">
        <v>265453</v>
      </c>
      <c r="M37" s="10">
        <v>45458</v>
      </c>
      <c r="N37" s="10">
        <v>75907</v>
      </c>
      <c r="O37" s="17">
        <f t="shared" si="0"/>
        <v>5574681</v>
      </c>
    </row>
    <row r="38" spans="1:15" ht="18.75" customHeight="1" x14ac:dyDescent="0.25">
      <c r="A38" s="6" t="s">
        <v>38</v>
      </c>
      <c r="B38" s="12">
        <v>8259701</v>
      </c>
      <c r="C38" s="12">
        <v>2026061</v>
      </c>
      <c r="D38" s="12">
        <v>114408</v>
      </c>
      <c r="E38" s="12">
        <v>112518</v>
      </c>
      <c r="F38" s="12">
        <v>172616</v>
      </c>
      <c r="G38" s="12">
        <v>19380</v>
      </c>
      <c r="H38" s="10">
        <v>0</v>
      </c>
      <c r="I38" s="12">
        <v>256358</v>
      </c>
      <c r="J38" s="10">
        <v>740675</v>
      </c>
      <c r="K38" s="10">
        <v>47368</v>
      </c>
      <c r="L38" s="10">
        <v>556410</v>
      </c>
      <c r="M38" s="10">
        <v>95283</v>
      </c>
      <c r="N38" s="10">
        <v>159038</v>
      </c>
      <c r="O38" s="17">
        <f t="shared" si="0"/>
        <v>12559816</v>
      </c>
    </row>
    <row r="39" spans="1:15" ht="18.75" customHeight="1" x14ac:dyDescent="0.25">
      <c r="A39" s="6" t="s">
        <v>50</v>
      </c>
      <c r="B39" s="12">
        <v>4681946</v>
      </c>
      <c r="C39" s="12">
        <v>1148457</v>
      </c>
      <c r="D39" s="12">
        <v>64851</v>
      </c>
      <c r="E39" s="12">
        <v>63780</v>
      </c>
      <c r="F39" s="12">
        <v>98449</v>
      </c>
      <c r="G39" s="12">
        <v>10986</v>
      </c>
      <c r="H39" s="10">
        <v>0</v>
      </c>
      <c r="I39" s="12">
        <v>96929</v>
      </c>
      <c r="J39" s="10">
        <v>0</v>
      </c>
      <c r="K39" s="10">
        <v>27015</v>
      </c>
      <c r="L39" s="10">
        <v>315396</v>
      </c>
      <c r="M39" s="10">
        <v>54010</v>
      </c>
      <c r="N39" s="10">
        <v>90705</v>
      </c>
      <c r="O39" s="17">
        <f t="shared" si="0"/>
        <v>6652524</v>
      </c>
    </row>
    <row r="40" spans="1:15" ht="18.75" customHeight="1" x14ac:dyDescent="0.25">
      <c r="A40" s="6" t="s">
        <v>39</v>
      </c>
      <c r="B40" s="12">
        <v>11363445</v>
      </c>
      <c r="C40" s="12">
        <v>2787393</v>
      </c>
      <c r="D40" s="12">
        <v>157399</v>
      </c>
      <c r="E40" s="12">
        <v>154798</v>
      </c>
      <c r="F40" s="12">
        <v>241273</v>
      </c>
      <c r="G40" s="12">
        <v>26663</v>
      </c>
      <c r="H40" s="10">
        <v>0</v>
      </c>
      <c r="I40" s="12">
        <v>368750</v>
      </c>
      <c r="J40" s="10">
        <v>1216530</v>
      </c>
      <c r="K40" s="10">
        <v>66208</v>
      </c>
      <c r="L40" s="10">
        <v>765491</v>
      </c>
      <c r="M40" s="10">
        <v>131087</v>
      </c>
      <c r="N40" s="10">
        <v>222296</v>
      </c>
      <c r="O40" s="17">
        <f t="shared" si="0"/>
        <v>17501333</v>
      </c>
    </row>
    <row r="41" spans="1:15" ht="18.75" customHeight="1" x14ac:dyDescent="0.25">
      <c r="A41" s="6" t="s">
        <v>40</v>
      </c>
      <c r="B41" s="12">
        <v>6707210</v>
      </c>
      <c r="C41" s="12">
        <v>1645243</v>
      </c>
      <c r="D41" s="12">
        <v>92904</v>
      </c>
      <c r="E41" s="12">
        <v>91369</v>
      </c>
      <c r="F41" s="12">
        <v>143624</v>
      </c>
      <c r="G41" s="12">
        <v>15737</v>
      </c>
      <c r="H41" s="10">
        <v>0</v>
      </c>
      <c r="I41" s="12">
        <v>195506</v>
      </c>
      <c r="J41" s="10">
        <v>90420</v>
      </c>
      <c r="K41" s="10">
        <v>39412</v>
      </c>
      <c r="L41" s="10">
        <v>451827</v>
      </c>
      <c r="M41" s="10">
        <v>77374</v>
      </c>
      <c r="N41" s="10">
        <v>132327</v>
      </c>
      <c r="O41" s="17">
        <f t="shared" si="0"/>
        <v>9682953</v>
      </c>
    </row>
    <row r="42" spans="1:15" ht="18.75" customHeight="1" x14ac:dyDescent="0.25">
      <c r="A42" s="6" t="s">
        <v>41</v>
      </c>
      <c r="B42" s="12">
        <v>4511809</v>
      </c>
      <c r="C42" s="12">
        <v>1106723</v>
      </c>
      <c r="D42" s="12">
        <v>62495</v>
      </c>
      <c r="E42" s="12">
        <v>61462</v>
      </c>
      <c r="F42" s="12">
        <v>96097</v>
      </c>
      <c r="G42" s="12">
        <v>10586</v>
      </c>
      <c r="H42" s="10">
        <v>0</v>
      </c>
      <c r="I42" s="12">
        <v>125824</v>
      </c>
      <c r="J42" s="10">
        <v>0</v>
      </c>
      <c r="K42" s="10">
        <v>26370</v>
      </c>
      <c r="L42" s="10">
        <v>303935</v>
      </c>
      <c r="M42" s="10">
        <v>52048</v>
      </c>
      <c r="N42" s="10">
        <v>88539</v>
      </c>
      <c r="O42" s="17">
        <f t="shared" si="0"/>
        <v>6445888</v>
      </c>
    </row>
    <row r="43" spans="1:15" ht="18.75" customHeight="1" x14ac:dyDescent="0.25">
      <c r="A43" s="6" t="s">
        <v>71</v>
      </c>
      <c r="B43" s="12">
        <v>3404368</v>
      </c>
      <c r="C43" s="12">
        <v>835073</v>
      </c>
      <c r="D43" s="12">
        <v>47155</v>
      </c>
      <c r="E43" s="12">
        <v>46376</v>
      </c>
      <c r="F43" s="12">
        <v>71118</v>
      </c>
      <c r="G43" s="12">
        <v>7988</v>
      </c>
      <c r="H43" s="10">
        <v>0</v>
      </c>
      <c r="I43" s="12">
        <v>34738</v>
      </c>
      <c r="J43" s="10">
        <v>599173</v>
      </c>
      <c r="K43" s="10">
        <v>19516</v>
      </c>
      <c r="L43" s="10">
        <v>229333</v>
      </c>
      <c r="M43" s="10">
        <v>39272</v>
      </c>
      <c r="N43" s="10">
        <v>65524</v>
      </c>
      <c r="O43" s="17">
        <f t="shared" si="0"/>
        <v>5399634</v>
      </c>
    </row>
    <row r="44" spans="1:15" ht="18.75" customHeight="1" thickBot="1" x14ac:dyDescent="0.3">
      <c r="A44" s="7" t="s">
        <v>42</v>
      </c>
      <c r="B44" s="13">
        <f>SUM(B8:B43)</f>
        <v>246638234</v>
      </c>
      <c r="C44" s="13">
        <f t="shared" ref="C44:N44" si="1">SUM(C8:C43)</f>
        <v>60499061</v>
      </c>
      <c r="D44" s="13">
        <f t="shared" si="1"/>
        <v>3416271</v>
      </c>
      <c r="E44" s="13">
        <f t="shared" si="1"/>
        <v>3359825</v>
      </c>
      <c r="F44" s="13">
        <f t="shared" si="1"/>
        <v>5265245</v>
      </c>
      <c r="G44" s="13">
        <f t="shared" si="1"/>
        <v>578698</v>
      </c>
      <c r="H44" s="13">
        <f t="shared" si="1"/>
        <v>0</v>
      </c>
      <c r="I44" s="13">
        <f t="shared" si="1"/>
        <v>6872743</v>
      </c>
      <c r="J44" s="13">
        <f t="shared" si="1"/>
        <v>18081778</v>
      </c>
      <c r="K44" s="13">
        <f t="shared" si="1"/>
        <v>1444837</v>
      </c>
      <c r="L44" s="13">
        <f t="shared" si="1"/>
        <v>16614632</v>
      </c>
      <c r="M44" s="13">
        <f t="shared" si="1"/>
        <v>2845189</v>
      </c>
      <c r="N44" s="13">
        <f t="shared" si="1"/>
        <v>4851107</v>
      </c>
      <c r="O44" s="18">
        <f>SUM(O8:O43)</f>
        <v>370467620</v>
      </c>
    </row>
    <row r="45" spans="1:15" ht="18.75" customHeight="1" thickTop="1" x14ac:dyDescent="0.25">
      <c r="A45" s="8"/>
      <c r="B45" s="15"/>
      <c r="C45" s="15"/>
      <c r="D45" s="15"/>
      <c r="E45" s="15"/>
      <c r="F45" s="15"/>
      <c r="G45" s="15"/>
      <c r="H45" s="16"/>
      <c r="I45" s="15"/>
      <c r="J45" s="16"/>
      <c r="K45" s="16"/>
      <c r="L45" s="16"/>
      <c r="M45" s="16"/>
      <c r="N45" s="16"/>
      <c r="O45" s="16"/>
    </row>
    <row r="49" spans="15:15" x14ac:dyDescent="0.25">
      <c r="O49" s="19"/>
    </row>
  </sheetData>
  <mergeCells count="14">
    <mergeCell ref="A4:O4"/>
    <mergeCell ref="L6:N6"/>
    <mergeCell ref="K6:K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A6:A7"/>
    <mergeCell ref="O6:O7"/>
  </mergeCells>
  <pageMargins left="0.82677165354330717" right="0.15748031496062992" top="1.3779527559055118" bottom="0.74803149606299213" header="0.62992125984251968" footer="0.31496062992125984"/>
  <pageSetup paperSize="14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zoomScale="90" zoomScaleNormal="90" workbookViewId="0">
      <selection activeCell="A7" sqref="A7:XFD44"/>
    </sheetView>
  </sheetViews>
  <sheetFormatPr baseColWidth="10" defaultRowHeight="15" x14ac:dyDescent="0.25"/>
  <cols>
    <col min="1" max="1" width="28.5703125" customWidth="1"/>
    <col min="2" max="2" width="24.42578125" customWidth="1"/>
    <col min="3" max="3" width="23.28515625" customWidth="1"/>
    <col min="4" max="4" width="26.140625" customWidth="1"/>
    <col min="5" max="5" width="23.5703125" customWidth="1"/>
    <col min="6" max="6" width="32.5703125" customWidth="1"/>
    <col min="7" max="7" width="30" customWidth="1"/>
    <col min="8" max="8" width="28.85546875" customWidth="1"/>
    <col min="9" max="9" width="24.140625" customWidth="1"/>
    <col min="10" max="10" width="26.5703125" customWidth="1"/>
    <col min="11" max="11" width="24.140625" customWidth="1"/>
    <col min="12" max="12" width="23.7109375" customWidth="1"/>
  </cols>
  <sheetData>
    <row r="1" spans="1:12" ht="18.75" x14ac:dyDescent="0.3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.75" x14ac:dyDescent="0.3">
      <c r="A3" s="4" t="s">
        <v>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.75" x14ac:dyDescent="0.3">
      <c r="A4" s="4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8.75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1" customFormat="1" ht="45" x14ac:dyDescent="0.2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44</v>
      </c>
      <c r="I6" s="3" t="s">
        <v>53</v>
      </c>
      <c r="J6" s="3" t="s">
        <v>46</v>
      </c>
      <c r="K6" s="3" t="s">
        <v>54</v>
      </c>
      <c r="L6" s="2" t="s">
        <v>9</v>
      </c>
    </row>
    <row r="7" spans="1:12" ht="18.75" customHeight="1" x14ac:dyDescent="0.25">
      <c r="A7" s="6" t="s">
        <v>10</v>
      </c>
      <c r="B7" s="9">
        <v>2978412</v>
      </c>
      <c r="C7" s="9">
        <v>796928</v>
      </c>
      <c r="D7" s="9">
        <v>73251</v>
      </c>
      <c r="E7" s="9">
        <v>53875</v>
      </c>
      <c r="F7" s="9">
        <v>80685</v>
      </c>
      <c r="G7" s="9">
        <v>9047</v>
      </c>
      <c r="H7" s="10">
        <v>0</v>
      </c>
      <c r="I7" s="9">
        <v>68818</v>
      </c>
      <c r="J7" s="10">
        <v>1.0000000009313226E-2</v>
      </c>
      <c r="K7" s="10">
        <v>23458</v>
      </c>
      <c r="L7" s="17">
        <f t="shared" ref="L7:L42" si="0">SUM(B7:K7)</f>
        <v>4084474.01</v>
      </c>
    </row>
    <row r="8" spans="1:12" ht="18.75" customHeight="1" x14ac:dyDescent="0.25">
      <c r="A8" s="6" t="s">
        <v>11</v>
      </c>
      <c r="B8" s="12">
        <v>4045758</v>
      </c>
      <c r="C8" s="12">
        <v>1082515</v>
      </c>
      <c r="D8" s="12">
        <v>99501</v>
      </c>
      <c r="E8" s="12">
        <v>73181</v>
      </c>
      <c r="F8" s="12">
        <v>106619</v>
      </c>
      <c r="G8" s="12">
        <v>12290</v>
      </c>
      <c r="H8" s="10">
        <v>0</v>
      </c>
      <c r="I8" s="12">
        <v>98671</v>
      </c>
      <c r="J8" s="10">
        <v>582538</v>
      </c>
      <c r="K8" s="10">
        <v>30998</v>
      </c>
      <c r="L8" s="17">
        <f t="shared" si="0"/>
        <v>6132071</v>
      </c>
    </row>
    <row r="9" spans="1:12" ht="18.75" customHeight="1" x14ac:dyDescent="0.25">
      <c r="A9" s="6" t="s">
        <v>12</v>
      </c>
      <c r="B9" s="12">
        <v>4128304</v>
      </c>
      <c r="C9" s="12">
        <v>1104602</v>
      </c>
      <c r="D9" s="12">
        <v>101531</v>
      </c>
      <c r="E9" s="12">
        <v>74674</v>
      </c>
      <c r="F9" s="12">
        <v>114329</v>
      </c>
      <c r="G9" s="12">
        <v>12540</v>
      </c>
      <c r="H9" s="10">
        <v>0</v>
      </c>
      <c r="I9" s="12">
        <v>153191</v>
      </c>
      <c r="J9" s="10">
        <v>0</v>
      </c>
      <c r="K9" s="10">
        <v>33240</v>
      </c>
      <c r="L9" s="17">
        <f t="shared" si="0"/>
        <v>5722411</v>
      </c>
    </row>
    <row r="10" spans="1:12" ht="18.75" customHeight="1" x14ac:dyDescent="0.25">
      <c r="A10" s="6" t="s">
        <v>13</v>
      </c>
      <c r="B10" s="12">
        <v>7063494</v>
      </c>
      <c r="C10" s="12">
        <v>1889965</v>
      </c>
      <c r="D10" s="12">
        <v>173719</v>
      </c>
      <c r="E10" s="12">
        <v>127767</v>
      </c>
      <c r="F10" s="12">
        <v>205672</v>
      </c>
      <c r="G10" s="12">
        <v>21456</v>
      </c>
      <c r="H10" s="10">
        <v>0</v>
      </c>
      <c r="I10" s="12">
        <v>351299</v>
      </c>
      <c r="J10" s="10">
        <v>709034</v>
      </c>
      <c r="K10" s="10">
        <v>59797</v>
      </c>
      <c r="L10" s="17">
        <f t="shared" si="0"/>
        <v>10602203</v>
      </c>
    </row>
    <row r="11" spans="1:12" ht="18.75" customHeight="1" x14ac:dyDescent="0.25">
      <c r="A11" s="6" t="s">
        <v>48</v>
      </c>
      <c r="B11" s="12">
        <v>2906439</v>
      </c>
      <c r="C11" s="12">
        <v>777670</v>
      </c>
      <c r="D11" s="12">
        <v>71481</v>
      </c>
      <c r="E11" s="12">
        <v>52573</v>
      </c>
      <c r="F11" s="12">
        <v>77074</v>
      </c>
      <c r="G11" s="12">
        <v>8829</v>
      </c>
      <c r="H11" s="10">
        <v>0</v>
      </c>
      <c r="I11" s="12">
        <v>44373</v>
      </c>
      <c r="J11" s="10">
        <v>151758</v>
      </c>
      <c r="K11" s="10">
        <v>22409</v>
      </c>
      <c r="L11" s="17">
        <f t="shared" si="0"/>
        <v>4112606</v>
      </c>
    </row>
    <row r="12" spans="1:12" ht="18.75" customHeight="1" x14ac:dyDescent="0.25">
      <c r="A12" s="6" t="s">
        <v>14</v>
      </c>
      <c r="B12" s="12">
        <v>2759043</v>
      </c>
      <c r="C12" s="12">
        <v>738232</v>
      </c>
      <c r="D12" s="12">
        <v>67856</v>
      </c>
      <c r="E12" s="12">
        <v>49906</v>
      </c>
      <c r="F12" s="12">
        <v>74769</v>
      </c>
      <c r="G12" s="12">
        <v>8381</v>
      </c>
      <c r="H12" s="10">
        <v>0</v>
      </c>
      <c r="I12" s="12">
        <v>41139</v>
      </c>
      <c r="J12" s="10">
        <v>279580</v>
      </c>
      <c r="K12" s="10">
        <v>21738</v>
      </c>
      <c r="L12" s="17">
        <f t="shared" si="0"/>
        <v>4040644</v>
      </c>
    </row>
    <row r="13" spans="1:12" ht="18.75" customHeight="1" x14ac:dyDescent="0.25">
      <c r="A13" s="6" t="s">
        <v>15</v>
      </c>
      <c r="B13" s="12">
        <v>12860707</v>
      </c>
      <c r="C13" s="12">
        <v>3441113</v>
      </c>
      <c r="D13" s="12">
        <v>316296</v>
      </c>
      <c r="E13" s="12">
        <v>232629</v>
      </c>
      <c r="F13" s="12">
        <v>362890</v>
      </c>
      <c r="G13" s="12">
        <v>39066</v>
      </c>
      <c r="H13" s="10">
        <v>0</v>
      </c>
      <c r="I13" s="12">
        <v>731732</v>
      </c>
      <c r="J13" s="10">
        <v>179464</v>
      </c>
      <c r="K13" s="10">
        <v>105506</v>
      </c>
      <c r="L13" s="17">
        <f t="shared" si="0"/>
        <v>18269403</v>
      </c>
    </row>
    <row r="14" spans="1:12" ht="18.75" customHeight="1" x14ac:dyDescent="0.25">
      <c r="A14" s="6" t="s">
        <v>16</v>
      </c>
      <c r="B14" s="12">
        <v>27697173</v>
      </c>
      <c r="C14" s="12">
        <v>7410876</v>
      </c>
      <c r="D14" s="12">
        <v>681184</v>
      </c>
      <c r="E14" s="12">
        <v>500996</v>
      </c>
      <c r="F14" s="12">
        <v>772669</v>
      </c>
      <c r="G14" s="12">
        <v>84134</v>
      </c>
      <c r="H14" s="10">
        <v>0</v>
      </c>
      <c r="I14" s="12">
        <v>1480044</v>
      </c>
      <c r="J14" s="10">
        <v>2721441</v>
      </c>
      <c r="K14" s="10">
        <v>224645</v>
      </c>
      <c r="L14" s="17">
        <f t="shared" si="0"/>
        <v>41573162</v>
      </c>
    </row>
    <row r="15" spans="1:12" ht="18.75" customHeight="1" x14ac:dyDescent="0.25">
      <c r="A15" s="6" t="s">
        <v>17</v>
      </c>
      <c r="B15" s="12">
        <v>8327991</v>
      </c>
      <c r="C15" s="12">
        <v>2228304</v>
      </c>
      <c r="D15" s="12">
        <v>204818</v>
      </c>
      <c r="E15" s="12">
        <v>150640</v>
      </c>
      <c r="F15" s="12">
        <v>233579</v>
      </c>
      <c r="G15" s="12">
        <v>25298</v>
      </c>
      <c r="H15" s="10">
        <v>0</v>
      </c>
      <c r="I15" s="12">
        <v>418635</v>
      </c>
      <c r="J15" s="10">
        <v>961299</v>
      </c>
      <c r="K15" s="10">
        <v>67911</v>
      </c>
      <c r="L15" s="17">
        <f t="shared" si="0"/>
        <v>12618475</v>
      </c>
    </row>
    <row r="16" spans="1:12" ht="18.75" customHeight="1" x14ac:dyDescent="0.25">
      <c r="A16" s="6" t="s">
        <v>49</v>
      </c>
      <c r="B16" s="12">
        <v>2653802</v>
      </c>
      <c r="C16" s="12">
        <v>710072</v>
      </c>
      <c r="D16" s="12">
        <v>65268</v>
      </c>
      <c r="E16" s="12">
        <v>48003</v>
      </c>
      <c r="F16" s="12">
        <v>69942</v>
      </c>
      <c r="G16" s="12">
        <v>8061</v>
      </c>
      <c r="H16" s="10">
        <v>0</v>
      </c>
      <c r="I16" s="12">
        <v>30717</v>
      </c>
      <c r="J16" s="10">
        <v>95896</v>
      </c>
      <c r="K16" s="10">
        <v>20335</v>
      </c>
      <c r="L16" s="17">
        <f t="shared" si="0"/>
        <v>3702096</v>
      </c>
    </row>
    <row r="17" spans="1:12" ht="18.75" customHeight="1" x14ac:dyDescent="0.25">
      <c r="A17" s="6" t="s">
        <v>18</v>
      </c>
      <c r="B17" s="12">
        <v>3207902</v>
      </c>
      <c r="C17" s="12">
        <v>858332</v>
      </c>
      <c r="D17" s="12">
        <v>78895</v>
      </c>
      <c r="E17" s="12">
        <v>58026</v>
      </c>
      <c r="F17" s="12">
        <v>87601</v>
      </c>
      <c r="G17" s="12">
        <v>9745</v>
      </c>
      <c r="H17" s="10">
        <v>0</v>
      </c>
      <c r="I17" s="12">
        <v>95867</v>
      </c>
      <c r="J17" s="10">
        <v>0</v>
      </c>
      <c r="K17" s="10">
        <v>25469</v>
      </c>
      <c r="L17" s="17">
        <f t="shared" si="0"/>
        <v>4421837</v>
      </c>
    </row>
    <row r="18" spans="1:12" ht="18.75" customHeight="1" x14ac:dyDescent="0.25">
      <c r="A18" s="6" t="s">
        <v>19</v>
      </c>
      <c r="B18" s="12">
        <v>2971756</v>
      </c>
      <c r="C18" s="12">
        <v>795147</v>
      </c>
      <c r="D18" s="12">
        <v>73087</v>
      </c>
      <c r="E18" s="12">
        <v>53754</v>
      </c>
      <c r="F18" s="12">
        <v>81215</v>
      </c>
      <c r="G18" s="12">
        <v>9027</v>
      </c>
      <c r="H18" s="10">
        <v>0</v>
      </c>
      <c r="I18" s="12">
        <v>71962</v>
      </c>
      <c r="J18" s="10">
        <v>0</v>
      </c>
      <c r="K18" s="10">
        <v>23612</v>
      </c>
      <c r="L18" s="17">
        <f t="shared" si="0"/>
        <v>4079560</v>
      </c>
    </row>
    <row r="19" spans="1:12" ht="18.75" customHeight="1" x14ac:dyDescent="0.25">
      <c r="A19" s="6" t="s">
        <v>20</v>
      </c>
      <c r="B19" s="12">
        <v>15103567</v>
      </c>
      <c r="C19" s="12">
        <v>4041231</v>
      </c>
      <c r="D19" s="12">
        <v>371457</v>
      </c>
      <c r="E19" s="12">
        <v>273199</v>
      </c>
      <c r="F19" s="12">
        <v>427018</v>
      </c>
      <c r="G19" s="12">
        <v>45879</v>
      </c>
      <c r="H19" s="10">
        <v>0</v>
      </c>
      <c r="I19" s="12">
        <v>842161</v>
      </c>
      <c r="J19" s="10">
        <v>26076</v>
      </c>
      <c r="K19" s="10">
        <v>124151</v>
      </c>
      <c r="L19" s="17">
        <f t="shared" si="0"/>
        <v>21254739</v>
      </c>
    </row>
    <row r="20" spans="1:12" ht="18.75" customHeight="1" x14ac:dyDescent="0.25">
      <c r="A20" s="6" t="s">
        <v>21</v>
      </c>
      <c r="B20" s="12">
        <v>5112317</v>
      </c>
      <c r="C20" s="12">
        <v>1367892</v>
      </c>
      <c r="D20" s="12">
        <v>125732</v>
      </c>
      <c r="E20" s="12">
        <v>92473</v>
      </c>
      <c r="F20" s="12">
        <v>140521</v>
      </c>
      <c r="G20" s="12">
        <v>15529</v>
      </c>
      <c r="H20" s="10">
        <v>0</v>
      </c>
      <c r="I20" s="12">
        <v>225568</v>
      </c>
      <c r="J20" s="10">
        <v>337171</v>
      </c>
      <c r="K20" s="10">
        <v>40855</v>
      </c>
      <c r="L20" s="17">
        <f t="shared" si="0"/>
        <v>7458058</v>
      </c>
    </row>
    <row r="21" spans="1:12" ht="18.75" customHeight="1" x14ac:dyDescent="0.25">
      <c r="A21" s="6" t="s">
        <v>22</v>
      </c>
      <c r="B21" s="12">
        <v>2899736</v>
      </c>
      <c r="C21" s="12">
        <v>775877</v>
      </c>
      <c r="D21" s="12">
        <v>71316</v>
      </c>
      <c r="E21" s="12">
        <v>52451</v>
      </c>
      <c r="F21" s="12">
        <v>78566</v>
      </c>
      <c r="G21" s="12">
        <v>8808</v>
      </c>
      <c r="H21" s="10">
        <v>0</v>
      </c>
      <c r="I21" s="12">
        <v>65282</v>
      </c>
      <c r="J21" s="10">
        <v>42843</v>
      </c>
      <c r="K21" s="10">
        <v>22842</v>
      </c>
      <c r="L21" s="17">
        <f t="shared" si="0"/>
        <v>4017721</v>
      </c>
    </row>
    <row r="22" spans="1:12" ht="18.75" customHeight="1" x14ac:dyDescent="0.25">
      <c r="A22" s="6" t="s">
        <v>23</v>
      </c>
      <c r="B22" s="12">
        <v>2679934</v>
      </c>
      <c r="C22" s="12">
        <v>717064</v>
      </c>
      <c r="D22" s="12">
        <v>65910</v>
      </c>
      <c r="E22" s="12">
        <v>48476</v>
      </c>
      <c r="F22" s="12">
        <v>72484</v>
      </c>
      <c r="G22" s="12">
        <v>8141</v>
      </c>
      <c r="H22" s="10">
        <v>0</v>
      </c>
      <c r="I22" s="12">
        <v>37748</v>
      </c>
      <c r="J22" s="10">
        <v>0</v>
      </c>
      <c r="K22" s="10">
        <v>21074</v>
      </c>
      <c r="L22" s="17">
        <f t="shared" si="0"/>
        <v>3650831</v>
      </c>
    </row>
    <row r="23" spans="1:12" ht="18.75" customHeight="1" x14ac:dyDescent="0.25">
      <c r="A23" s="6" t="s">
        <v>24</v>
      </c>
      <c r="B23" s="12">
        <v>2804915</v>
      </c>
      <c r="C23" s="12">
        <v>750505</v>
      </c>
      <c r="D23" s="12">
        <v>68984</v>
      </c>
      <c r="E23" s="12">
        <v>50736</v>
      </c>
      <c r="F23" s="12">
        <v>75538</v>
      </c>
      <c r="G23" s="12">
        <v>8520</v>
      </c>
      <c r="H23" s="10">
        <v>0</v>
      </c>
      <c r="I23" s="12">
        <v>61794</v>
      </c>
      <c r="J23" s="10">
        <v>1968</v>
      </c>
      <c r="K23" s="10">
        <v>21962</v>
      </c>
      <c r="L23" s="17">
        <f t="shared" si="0"/>
        <v>3844922</v>
      </c>
    </row>
    <row r="24" spans="1:12" ht="18.75" customHeight="1" x14ac:dyDescent="0.25">
      <c r="A24" s="6" t="s">
        <v>25</v>
      </c>
      <c r="B24" s="12">
        <v>3040115</v>
      </c>
      <c r="C24" s="12">
        <v>813437</v>
      </c>
      <c r="D24" s="12">
        <v>74769</v>
      </c>
      <c r="E24" s="12">
        <v>54991</v>
      </c>
      <c r="F24" s="12">
        <v>83306</v>
      </c>
      <c r="G24" s="12">
        <v>9235</v>
      </c>
      <c r="H24" s="10">
        <v>0</v>
      </c>
      <c r="I24" s="12">
        <v>75157</v>
      </c>
      <c r="J24" s="10">
        <v>493469</v>
      </c>
      <c r="K24" s="10">
        <v>24220</v>
      </c>
      <c r="L24" s="17">
        <f t="shared" si="0"/>
        <v>4668699</v>
      </c>
    </row>
    <row r="25" spans="1:12" ht="18.75" customHeight="1" x14ac:dyDescent="0.25">
      <c r="A25" s="6" t="s">
        <v>26</v>
      </c>
      <c r="B25" s="12">
        <v>3909073</v>
      </c>
      <c r="C25" s="12">
        <v>1045943</v>
      </c>
      <c r="D25" s="12">
        <v>96140</v>
      </c>
      <c r="E25" s="12">
        <v>70709</v>
      </c>
      <c r="F25" s="12">
        <v>107653</v>
      </c>
      <c r="G25" s="12">
        <v>11874</v>
      </c>
      <c r="H25" s="10">
        <v>0</v>
      </c>
      <c r="I25" s="12">
        <v>156492</v>
      </c>
      <c r="J25" s="10">
        <v>0</v>
      </c>
      <c r="K25" s="10">
        <v>31299</v>
      </c>
      <c r="L25" s="17">
        <f t="shared" si="0"/>
        <v>5429183</v>
      </c>
    </row>
    <row r="26" spans="1:12" ht="18.75" customHeight="1" x14ac:dyDescent="0.25">
      <c r="A26" s="6" t="s">
        <v>27</v>
      </c>
      <c r="B26" s="12">
        <v>9152609</v>
      </c>
      <c r="C26" s="12">
        <v>2448945</v>
      </c>
      <c r="D26" s="12">
        <v>225099</v>
      </c>
      <c r="E26" s="12">
        <v>165556</v>
      </c>
      <c r="F26" s="12">
        <v>257458</v>
      </c>
      <c r="G26" s="12">
        <v>27802</v>
      </c>
      <c r="H26" s="10">
        <v>0</v>
      </c>
      <c r="I26" s="12">
        <v>478114</v>
      </c>
      <c r="J26" s="10">
        <v>970837</v>
      </c>
      <c r="K26" s="10">
        <v>74853</v>
      </c>
      <c r="L26" s="17">
        <f t="shared" si="0"/>
        <v>13801273</v>
      </c>
    </row>
    <row r="27" spans="1:12" ht="18.75" customHeight="1" x14ac:dyDescent="0.25">
      <c r="A27" s="6" t="s">
        <v>28</v>
      </c>
      <c r="B27" s="12">
        <v>2909872</v>
      </c>
      <c r="C27" s="12">
        <v>778588</v>
      </c>
      <c r="D27" s="12">
        <v>71565</v>
      </c>
      <c r="E27" s="12">
        <v>52635</v>
      </c>
      <c r="F27" s="12">
        <v>79265</v>
      </c>
      <c r="G27" s="12">
        <v>8839</v>
      </c>
      <c r="H27" s="10">
        <v>0</v>
      </c>
      <c r="I27" s="12">
        <v>64813</v>
      </c>
      <c r="J27" s="10">
        <v>1038026</v>
      </c>
      <c r="K27" s="10">
        <v>23045</v>
      </c>
      <c r="L27" s="17">
        <f t="shared" si="0"/>
        <v>5026648</v>
      </c>
    </row>
    <row r="28" spans="1:12" ht="18.75" customHeight="1" x14ac:dyDescent="0.25">
      <c r="A28" s="6" t="s">
        <v>29</v>
      </c>
      <c r="B28" s="12">
        <v>3451607</v>
      </c>
      <c r="C28" s="12">
        <v>923539</v>
      </c>
      <c r="D28" s="12">
        <v>84889</v>
      </c>
      <c r="E28" s="12">
        <v>62434</v>
      </c>
      <c r="F28" s="12">
        <v>94972</v>
      </c>
      <c r="G28" s="12">
        <v>10485</v>
      </c>
      <c r="H28" s="10">
        <v>0</v>
      </c>
      <c r="I28" s="12">
        <v>109972</v>
      </c>
      <c r="J28" s="10">
        <v>0</v>
      </c>
      <c r="K28" s="10">
        <v>27612</v>
      </c>
      <c r="L28" s="17">
        <f t="shared" si="0"/>
        <v>4765510</v>
      </c>
    </row>
    <row r="29" spans="1:12" ht="18.75" customHeight="1" x14ac:dyDescent="0.25">
      <c r="A29" s="6" t="s">
        <v>30</v>
      </c>
      <c r="B29" s="12">
        <v>4975600</v>
      </c>
      <c r="C29" s="12">
        <v>1331311</v>
      </c>
      <c r="D29" s="12">
        <v>122370</v>
      </c>
      <c r="E29" s="12">
        <v>90000</v>
      </c>
      <c r="F29" s="12">
        <v>137655</v>
      </c>
      <c r="G29" s="12">
        <v>15114</v>
      </c>
      <c r="H29" s="10">
        <v>0</v>
      </c>
      <c r="I29" s="12">
        <v>215029</v>
      </c>
      <c r="J29" s="10">
        <v>0</v>
      </c>
      <c r="K29" s="10">
        <v>40022</v>
      </c>
      <c r="L29" s="17">
        <f t="shared" si="0"/>
        <v>6927101</v>
      </c>
    </row>
    <row r="30" spans="1:12" ht="18.75" customHeight="1" x14ac:dyDescent="0.25">
      <c r="A30" s="6" t="s">
        <v>31</v>
      </c>
      <c r="B30" s="12">
        <v>2632779</v>
      </c>
      <c r="C30" s="12">
        <v>704447</v>
      </c>
      <c r="D30" s="12">
        <v>64750</v>
      </c>
      <c r="E30" s="12">
        <v>47623</v>
      </c>
      <c r="F30" s="12">
        <v>70848</v>
      </c>
      <c r="G30" s="12">
        <v>7998</v>
      </c>
      <c r="H30" s="10">
        <v>0</v>
      </c>
      <c r="I30" s="12">
        <v>29787</v>
      </c>
      <c r="J30" s="10">
        <v>0</v>
      </c>
      <c r="K30" s="10">
        <v>20598</v>
      </c>
      <c r="L30" s="17">
        <f t="shared" si="0"/>
        <v>3578830</v>
      </c>
    </row>
    <row r="31" spans="1:12" ht="18.75" customHeight="1" x14ac:dyDescent="0.25">
      <c r="A31" s="6" t="s">
        <v>32</v>
      </c>
      <c r="B31" s="12">
        <v>2795523</v>
      </c>
      <c r="C31" s="12">
        <v>747992</v>
      </c>
      <c r="D31" s="12">
        <v>68753</v>
      </c>
      <c r="E31" s="12">
        <v>50566</v>
      </c>
      <c r="F31" s="12">
        <v>75658</v>
      </c>
      <c r="G31" s="12">
        <v>8492</v>
      </c>
      <c r="H31" s="10">
        <v>0</v>
      </c>
      <c r="I31" s="12">
        <v>58083</v>
      </c>
      <c r="J31" s="10">
        <v>490652</v>
      </c>
      <c r="K31" s="10">
        <v>21997</v>
      </c>
      <c r="L31" s="17">
        <f t="shared" si="0"/>
        <v>4317716</v>
      </c>
    </row>
    <row r="32" spans="1:12" ht="18.75" customHeight="1" x14ac:dyDescent="0.25">
      <c r="A32" s="6" t="s">
        <v>33</v>
      </c>
      <c r="B32" s="12">
        <v>2870521</v>
      </c>
      <c r="C32" s="12">
        <v>768059</v>
      </c>
      <c r="D32" s="12">
        <v>70598</v>
      </c>
      <c r="E32" s="12">
        <v>51923</v>
      </c>
      <c r="F32" s="12">
        <v>76825</v>
      </c>
      <c r="G32" s="12">
        <v>8720</v>
      </c>
      <c r="H32" s="10">
        <v>0</v>
      </c>
      <c r="I32" s="12">
        <v>31061</v>
      </c>
      <c r="J32" s="10">
        <v>218083</v>
      </c>
      <c r="K32" s="10">
        <v>22336</v>
      </c>
      <c r="L32" s="17">
        <f t="shared" si="0"/>
        <v>4118126</v>
      </c>
    </row>
    <row r="33" spans="1:12" ht="18.75" customHeight="1" x14ac:dyDescent="0.25">
      <c r="A33" s="6" t="s">
        <v>34</v>
      </c>
      <c r="B33" s="12">
        <v>4688556</v>
      </c>
      <c r="C33" s="12">
        <v>1254507</v>
      </c>
      <c r="D33" s="12">
        <v>115310</v>
      </c>
      <c r="E33" s="12">
        <v>84808</v>
      </c>
      <c r="F33" s="12">
        <v>130208</v>
      </c>
      <c r="G33" s="12">
        <v>14242</v>
      </c>
      <c r="H33" s="10">
        <v>0</v>
      </c>
      <c r="I33" s="12">
        <v>204908</v>
      </c>
      <c r="J33" s="10">
        <v>0</v>
      </c>
      <c r="K33" s="10">
        <v>37857</v>
      </c>
      <c r="L33" s="17">
        <f t="shared" si="0"/>
        <v>6530396</v>
      </c>
    </row>
    <row r="34" spans="1:12" ht="18.75" customHeight="1" x14ac:dyDescent="0.25">
      <c r="A34" s="6" t="s">
        <v>35</v>
      </c>
      <c r="B34" s="12">
        <v>3630108</v>
      </c>
      <c r="C34" s="12">
        <v>971301</v>
      </c>
      <c r="D34" s="12">
        <v>89279</v>
      </c>
      <c r="E34" s="12">
        <v>65663</v>
      </c>
      <c r="F34" s="12">
        <v>100303</v>
      </c>
      <c r="G34" s="12">
        <v>11027</v>
      </c>
      <c r="H34" s="10">
        <v>0</v>
      </c>
      <c r="I34" s="12">
        <v>132133</v>
      </c>
      <c r="J34" s="10">
        <v>5038</v>
      </c>
      <c r="K34" s="10">
        <v>29162</v>
      </c>
      <c r="L34" s="17">
        <f t="shared" si="0"/>
        <v>5034014</v>
      </c>
    </row>
    <row r="35" spans="1:12" ht="18.75" customHeight="1" x14ac:dyDescent="0.25">
      <c r="A35" s="6" t="s">
        <v>36</v>
      </c>
      <c r="B35" s="12">
        <v>3138179</v>
      </c>
      <c r="C35" s="12">
        <v>839676</v>
      </c>
      <c r="D35" s="12">
        <v>77180</v>
      </c>
      <c r="E35" s="12">
        <v>56764</v>
      </c>
      <c r="F35" s="12">
        <v>84359</v>
      </c>
      <c r="G35" s="12">
        <v>9533</v>
      </c>
      <c r="H35" s="10">
        <v>0</v>
      </c>
      <c r="I35" s="12">
        <v>75896</v>
      </c>
      <c r="J35" s="10">
        <v>279023</v>
      </c>
      <c r="K35" s="10">
        <v>24527</v>
      </c>
      <c r="L35" s="17">
        <f t="shared" si="0"/>
        <v>4585137</v>
      </c>
    </row>
    <row r="36" spans="1:12" ht="18.75" customHeight="1" x14ac:dyDescent="0.25">
      <c r="A36" s="6" t="s">
        <v>37</v>
      </c>
      <c r="B36" s="12">
        <v>3043771</v>
      </c>
      <c r="C36" s="12">
        <v>814416</v>
      </c>
      <c r="D36" s="12">
        <v>74858</v>
      </c>
      <c r="E36" s="12">
        <v>55057</v>
      </c>
      <c r="F36" s="12">
        <v>82387</v>
      </c>
      <c r="G36" s="12">
        <v>9246</v>
      </c>
      <c r="H36" s="10">
        <v>0</v>
      </c>
      <c r="I36" s="12">
        <v>49859</v>
      </c>
      <c r="J36" s="10">
        <v>185642</v>
      </c>
      <c r="K36" s="10">
        <v>23953</v>
      </c>
      <c r="L36" s="17">
        <f t="shared" si="0"/>
        <v>4339189</v>
      </c>
    </row>
    <row r="37" spans="1:12" ht="18.75" customHeight="1" x14ac:dyDescent="0.25">
      <c r="A37" s="6" t="s">
        <v>38</v>
      </c>
      <c r="B37" s="12">
        <v>6379974</v>
      </c>
      <c r="C37" s="12">
        <v>1707077</v>
      </c>
      <c r="D37" s="12">
        <v>156909</v>
      </c>
      <c r="E37" s="12">
        <v>115403</v>
      </c>
      <c r="F37" s="12">
        <v>172616</v>
      </c>
      <c r="G37" s="12">
        <v>19380</v>
      </c>
      <c r="H37" s="10">
        <v>0</v>
      </c>
      <c r="I37" s="12">
        <v>287577</v>
      </c>
      <c r="J37" s="10">
        <v>739939</v>
      </c>
      <c r="K37" s="10">
        <v>50186</v>
      </c>
      <c r="L37" s="17">
        <f t="shared" si="0"/>
        <v>9629061</v>
      </c>
    </row>
    <row r="38" spans="1:12" ht="18.75" customHeight="1" x14ac:dyDescent="0.25">
      <c r="A38" s="6" t="s">
        <v>50</v>
      </c>
      <c r="B38" s="12">
        <v>3616438</v>
      </c>
      <c r="C38" s="12">
        <v>967643</v>
      </c>
      <c r="D38" s="12">
        <v>88943</v>
      </c>
      <c r="E38" s="12">
        <v>65415</v>
      </c>
      <c r="F38" s="12">
        <v>98449</v>
      </c>
      <c r="G38" s="12">
        <v>10986</v>
      </c>
      <c r="H38" s="10">
        <v>0</v>
      </c>
      <c r="I38" s="12">
        <v>108732</v>
      </c>
      <c r="J38" s="10">
        <v>0</v>
      </c>
      <c r="K38" s="10">
        <v>28623</v>
      </c>
      <c r="L38" s="17">
        <f t="shared" si="0"/>
        <v>4985229</v>
      </c>
    </row>
    <row r="39" spans="1:12" ht="18.75" customHeight="1" x14ac:dyDescent="0.25">
      <c r="A39" s="6" t="s">
        <v>39</v>
      </c>
      <c r="B39" s="12">
        <v>8777373</v>
      </c>
      <c r="C39" s="12">
        <v>2348544</v>
      </c>
      <c r="D39" s="12">
        <v>215871</v>
      </c>
      <c r="E39" s="12">
        <v>158768</v>
      </c>
      <c r="F39" s="12">
        <v>241273</v>
      </c>
      <c r="G39" s="12">
        <v>26663</v>
      </c>
      <c r="H39" s="10">
        <v>0</v>
      </c>
      <c r="I39" s="12">
        <v>413656</v>
      </c>
      <c r="J39" s="10">
        <v>142089</v>
      </c>
      <c r="K39" s="10">
        <v>70148</v>
      </c>
      <c r="L39" s="17">
        <f t="shared" si="0"/>
        <v>12394385</v>
      </c>
    </row>
    <row r="40" spans="1:12" ht="18.75" customHeight="1" x14ac:dyDescent="0.25">
      <c r="A40" s="6" t="s">
        <v>40</v>
      </c>
      <c r="B40" s="12">
        <v>5180796</v>
      </c>
      <c r="C40" s="12">
        <v>1386215</v>
      </c>
      <c r="D40" s="12">
        <v>127416</v>
      </c>
      <c r="E40" s="12">
        <v>93712</v>
      </c>
      <c r="F40" s="12">
        <v>143624</v>
      </c>
      <c r="G40" s="12">
        <v>15737</v>
      </c>
      <c r="H40" s="10">
        <v>0</v>
      </c>
      <c r="I40" s="12">
        <v>219315</v>
      </c>
      <c r="J40" s="10">
        <v>0</v>
      </c>
      <c r="K40" s="10">
        <v>41757</v>
      </c>
      <c r="L40" s="17">
        <f t="shared" si="0"/>
        <v>7208572</v>
      </c>
    </row>
    <row r="41" spans="1:12" ht="18.75" customHeight="1" x14ac:dyDescent="0.25">
      <c r="A41" s="6" t="s">
        <v>41</v>
      </c>
      <c r="B41" s="12">
        <v>3485020</v>
      </c>
      <c r="C41" s="12">
        <v>932480</v>
      </c>
      <c r="D41" s="12">
        <v>85710</v>
      </c>
      <c r="E41" s="12">
        <v>63038</v>
      </c>
      <c r="F41" s="12">
        <v>96097</v>
      </c>
      <c r="G41" s="12">
        <v>10586</v>
      </c>
      <c r="H41" s="10">
        <v>0</v>
      </c>
      <c r="I41" s="12">
        <v>141147</v>
      </c>
      <c r="J41" s="10">
        <v>0</v>
      </c>
      <c r="K41" s="10">
        <v>27939</v>
      </c>
      <c r="L41" s="17">
        <f t="shared" si="0"/>
        <v>4842017</v>
      </c>
    </row>
    <row r="42" spans="1:12" ht="18.75" customHeight="1" x14ac:dyDescent="0.25">
      <c r="A42" s="6" t="s">
        <v>71</v>
      </c>
      <c r="B42" s="12">
        <v>2629608</v>
      </c>
      <c r="C42" s="12">
        <v>703599</v>
      </c>
      <c r="D42" s="12">
        <v>64673</v>
      </c>
      <c r="E42" s="12">
        <v>47565</v>
      </c>
      <c r="F42" s="12">
        <v>71118</v>
      </c>
      <c r="G42" s="12">
        <v>7988</v>
      </c>
      <c r="H42" s="10">
        <v>0</v>
      </c>
      <c r="I42" s="12">
        <v>38968</v>
      </c>
      <c r="J42" s="10">
        <v>247491</v>
      </c>
      <c r="K42" s="10">
        <v>20677</v>
      </c>
      <c r="L42" s="17">
        <f t="shared" si="0"/>
        <v>3831687</v>
      </c>
    </row>
    <row r="43" spans="1:12" ht="18.75" customHeight="1" thickBot="1" x14ac:dyDescent="0.3">
      <c r="A43" s="7" t="s">
        <v>42</v>
      </c>
      <c r="B43" s="13">
        <f>SUM(B7:B42)</f>
        <v>190508772</v>
      </c>
      <c r="C43" s="13">
        <f t="shared" ref="C43:L43" si="1">SUM(C7:C42)</f>
        <v>50974044</v>
      </c>
      <c r="D43" s="13">
        <f t="shared" si="1"/>
        <v>4685368</v>
      </c>
      <c r="E43" s="13">
        <f t="shared" si="1"/>
        <v>3445989</v>
      </c>
      <c r="F43" s="13">
        <f t="shared" si="1"/>
        <v>5265245</v>
      </c>
      <c r="G43" s="13">
        <f t="shared" si="1"/>
        <v>578698</v>
      </c>
      <c r="H43" s="13">
        <f t="shared" si="1"/>
        <v>0</v>
      </c>
      <c r="I43" s="13">
        <f t="shared" si="1"/>
        <v>7709700</v>
      </c>
      <c r="J43" s="13">
        <f t="shared" si="1"/>
        <v>10899357.01</v>
      </c>
      <c r="K43" s="13">
        <f t="shared" si="1"/>
        <v>1530813</v>
      </c>
      <c r="L43" s="18">
        <f t="shared" si="1"/>
        <v>275597986.00999999</v>
      </c>
    </row>
    <row r="44" spans="1:12" ht="18.75" customHeight="1" thickTop="1" x14ac:dyDescent="0.25">
      <c r="A44" s="8"/>
      <c r="B44" s="15"/>
      <c r="C44" s="15"/>
      <c r="D44" s="15"/>
      <c r="E44" s="15"/>
      <c r="F44" s="15"/>
      <c r="G44" s="15"/>
      <c r="H44" s="16"/>
      <c r="I44" s="15"/>
      <c r="J44" s="16"/>
      <c r="K44" s="16"/>
      <c r="L44" s="16"/>
    </row>
    <row r="49" spans="12:12" x14ac:dyDescent="0.25">
      <c r="L49" s="19"/>
    </row>
  </sheetData>
  <pageMargins left="0.61" right="0.15748031496062992" top="1.37" bottom="0.74803149606299213" header="0.62992125984251968" footer="0.31496062992125984"/>
  <pageSetup paperSize="14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III</vt:lpstr>
      <vt:lpstr>ANEXO VII JULIO</vt:lpstr>
      <vt:lpstr>ANEXO VII AGOSTO</vt:lpstr>
      <vt:lpstr>ANEXO VII 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RCBARRERA</dc:creator>
  <cp:lastModifiedBy>César Pinzón</cp:lastModifiedBy>
  <cp:lastPrinted>2023-10-04T23:14:15Z</cp:lastPrinted>
  <dcterms:created xsi:type="dcterms:W3CDTF">2014-04-11T21:27:33Z</dcterms:created>
  <dcterms:modified xsi:type="dcterms:W3CDTF">2023-10-05T19:07:43Z</dcterms:modified>
</cp:coreProperties>
</file>